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2240" windowHeight="9240" tabRatio="790" activeTab="2"/>
  </bookViews>
  <sheets>
    <sheet name="бюджет " sheetId="7" r:id="rId1"/>
    <sheet name="прайс-лист" sheetId="4" r:id="rId2"/>
    <sheet name="матрица индикаторов" sheetId="5" r:id="rId3"/>
  </sheets>
  <definedNames>
    <definedName name="_xlnm.Print_Area" localSheetId="0">'бюджет '!$A$1:$R$51</definedName>
  </definedNames>
  <calcPr calcId="145621"/>
</workbook>
</file>

<file path=xl/calcChain.xml><?xml version="1.0" encoding="utf-8"?>
<calcChain xmlns="http://schemas.openxmlformats.org/spreadsheetml/2006/main">
  <c r="M51" i="7" l="1"/>
  <c r="P49" i="7"/>
  <c r="J49" i="7"/>
  <c r="N49" i="7" s="1"/>
  <c r="I49" i="7"/>
  <c r="G47" i="7"/>
  <c r="H47" i="7"/>
  <c r="K47" i="7"/>
  <c r="L47" i="7"/>
  <c r="Q47" i="7"/>
  <c r="F47" i="7"/>
  <c r="G44" i="7"/>
  <c r="H44" i="7"/>
  <c r="K44" i="7"/>
  <c r="L44" i="7"/>
  <c r="Q44" i="7"/>
  <c r="F44" i="7"/>
  <c r="G40" i="7"/>
  <c r="H40" i="7"/>
  <c r="K40" i="7"/>
  <c r="L40" i="7"/>
  <c r="Q40" i="7"/>
  <c r="F40" i="7"/>
  <c r="G31" i="7"/>
  <c r="H31" i="7"/>
  <c r="K31" i="7"/>
  <c r="L31" i="7"/>
  <c r="Q31" i="7"/>
  <c r="F31" i="7"/>
  <c r="G25" i="7"/>
  <c r="H25" i="7"/>
  <c r="K25" i="7"/>
  <c r="L25" i="7"/>
  <c r="Q25" i="7"/>
  <c r="F25" i="7"/>
  <c r="G22" i="7"/>
  <c r="H22" i="7"/>
  <c r="K22" i="7"/>
  <c r="L22" i="7"/>
  <c r="Q22" i="7"/>
  <c r="F22" i="7"/>
  <c r="G17" i="7"/>
  <c r="H17" i="7"/>
  <c r="K17" i="7"/>
  <c r="L17" i="7"/>
  <c r="Q17" i="7"/>
  <c r="F17" i="7"/>
  <c r="I14" i="7"/>
  <c r="J14" i="7"/>
  <c r="O14" i="7" s="1"/>
  <c r="P14" i="7"/>
  <c r="G12" i="7"/>
  <c r="H12" i="7"/>
  <c r="K12" i="7"/>
  <c r="L12" i="7"/>
  <c r="Q12" i="7"/>
  <c r="F12" i="7"/>
  <c r="F18" i="7" s="1"/>
  <c r="P35" i="7"/>
  <c r="P36" i="7"/>
  <c r="P37" i="7"/>
  <c r="P38" i="7"/>
  <c r="P39" i="7"/>
  <c r="P34" i="7"/>
  <c r="P29" i="7"/>
  <c r="J35" i="7"/>
  <c r="N35" i="7" s="1"/>
  <c r="J36" i="7"/>
  <c r="O36" i="7" s="1"/>
  <c r="J37" i="7"/>
  <c r="O37" i="7" s="1"/>
  <c r="J38" i="7"/>
  <c r="O38" i="7" s="1"/>
  <c r="J39" i="7"/>
  <c r="O39" i="7" s="1"/>
  <c r="J41" i="7"/>
  <c r="O41" i="7" s="1"/>
  <c r="J42" i="7"/>
  <c r="O42" i="7" s="1"/>
  <c r="J43" i="7"/>
  <c r="N43" i="7" s="1"/>
  <c r="J45" i="7"/>
  <c r="O45" i="7" s="1"/>
  <c r="J46" i="7"/>
  <c r="J48" i="7"/>
  <c r="N48" i="7" s="1"/>
  <c r="J34" i="7"/>
  <c r="N34" i="7" s="1"/>
  <c r="J27" i="7"/>
  <c r="O27" i="7" s="1"/>
  <c r="J28" i="7"/>
  <c r="J29" i="7"/>
  <c r="O29" i="7" s="1"/>
  <c r="J30" i="7"/>
  <c r="O30" i="7" s="1"/>
  <c r="J26" i="7"/>
  <c r="J21" i="7"/>
  <c r="O21" i="7" s="1"/>
  <c r="O22" i="7" s="1"/>
  <c r="J23" i="7"/>
  <c r="O23" i="7" s="1"/>
  <c r="J24" i="7"/>
  <c r="O24" i="7" s="1"/>
  <c r="J20" i="7"/>
  <c r="J22" i="7" s="1"/>
  <c r="J16" i="7"/>
  <c r="O16" i="7" s="1"/>
  <c r="J15" i="7"/>
  <c r="N15" i="7" s="1"/>
  <c r="J10" i="7"/>
  <c r="O10" i="7" s="1"/>
  <c r="J11" i="7"/>
  <c r="O11" i="7" s="1"/>
  <c r="J13" i="7"/>
  <c r="J9" i="7"/>
  <c r="N9" i="7" s="1"/>
  <c r="J8" i="7"/>
  <c r="O8" i="7" s="1"/>
  <c r="I39" i="7"/>
  <c r="I35" i="7"/>
  <c r="I36" i="7"/>
  <c r="I37" i="7"/>
  <c r="I34" i="7"/>
  <c r="I38" i="7"/>
  <c r="I29" i="7"/>
  <c r="I20" i="7"/>
  <c r="I26" i="7"/>
  <c r="I9" i="7"/>
  <c r="P24" i="7"/>
  <c r="I24" i="7"/>
  <c r="P9" i="7"/>
  <c r="P30" i="7"/>
  <c r="I30" i="7"/>
  <c r="P28" i="7"/>
  <c r="O28" i="7"/>
  <c r="N28" i="7"/>
  <c r="I28" i="7"/>
  <c r="P27" i="7"/>
  <c r="I27" i="7"/>
  <c r="P23" i="7"/>
  <c r="I23" i="7"/>
  <c r="P21" i="7"/>
  <c r="P22" i="7" s="1"/>
  <c r="I21" i="7"/>
  <c r="P16" i="7"/>
  <c r="N16" i="7"/>
  <c r="I16" i="7"/>
  <c r="P15" i="7"/>
  <c r="I15" i="7"/>
  <c r="P13" i="7"/>
  <c r="O13" i="7"/>
  <c r="N13" i="7"/>
  <c r="I13" i="7"/>
  <c r="P11" i="7"/>
  <c r="I11" i="7"/>
  <c r="P10" i="7"/>
  <c r="I10" i="7"/>
  <c r="P8" i="7"/>
  <c r="I8" i="7"/>
  <c r="P7" i="7"/>
  <c r="O7" i="7"/>
  <c r="N7" i="7"/>
  <c r="I7" i="7"/>
  <c r="P46" i="7"/>
  <c r="O46" i="7"/>
  <c r="N46" i="7"/>
  <c r="I46" i="7"/>
  <c r="P45" i="7"/>
  <c r="N45" i="7"/>
  <c r="I45" i="7"/>
  <c r="P43" i="7"/>
  <c r="I43" i="7"/>
  <c r="P42" i="7"/>
  <c r="I42" i="7"/>
  <c r="P41" i="7"/>
  <c r="N41" i="7"/>
  <c r="I41" i="7"/>
  <c r="P48" i="7"/>
  <c r="O48" i="7"/>
  <c r="I48" i="7"/>
  <c r="N23" i="7" l="1"/>
  <c r="L50" i="7"/>
  <c r="N27" i="7"/>
  <c r="O47" i="7"/>
  <c r="P40" i="7"/>
  <c r="H50" i="7"/>
  <c r="J47" i="7"/>
  <c r="N14" i="7"/>
  <c r="R14" i="7" s="1"/>
  <c r="Q50" i="7"/>
  <c r="P44" i="7"/>
  <c r="N47" i="7"/>
  <c r="P47" i="7"/>
  <c r="N36" i="7"/>
  <c r="N39" i="7"/>
  <c r="R39" i="7" s="1"/>
  <c r="O35" i="7"/>
  <c r="K50" i="7"/>
  <c r="G50" i="7"/>
  <c r="O49" i="7"/>
  <c r="R48" i="7"/>
  <c r="I44" i="7"/>
  <c r="R46" i="7"/>
  <c r="P17" i="7"/>
  <c r="I22" i="7"/>
  <c r="I40" i="7"/>
  <c r="F32" i="7"/>
  <c r="F50" i="7"/>
  <c r="R49" i="7"/>
  <c r="R34" i="7"/>
  <c r="P50" i="7"/>
  <c r="J12" i="7"/>
  <c r="N29" i="7"/>
  <c r="R29" i="7" s="1"/>
  <c r="J40" i="7"/>
  <c r="I47" i="7"/>
  <c r="I50" i="7" s="1"/>
  <c r="N10" i="7"/>
  <c r="R10" i="7" s="1"/>
  <c r="N38" i="7"/>
  <c r="R38" i="7" s="1"/>
  <c r="R28" i="7"/>
  <c r="I25" i="7"/>
  <c r="O34" i="7"/>
  <c r="J17" i="7"/>
  <c r="J25" i="7"/>
  <c r="J31" i="7"/>
  <c r="J44" i="7"/>
  <c r="P12" i="7"/>
  <c r="P18" i="7" s="1"/>
  <c r="N37" i="7"/>
  <c r="R37" i="7" s="1"/>
  <c r="N8" i="7"/>
  <c r="R8" i="7" s="1"/>
  <c r="O43" i="7"/>
  <c r="O44" i="7" s="1"/>
  <c r="I31" i="7"/>
  <c r="Q32" i="7"/>
  <c r="R43" i="7"/>
  <c r="R36" i="7"/>
  <c r="O31" i="7"/>
  <c r="R41" i="7"/>
  <c r="J32" i="7"/>
  <c r="P25" i="7"/>
  <c r="P31" i="7"/>
  <c r="L32" i="7"/>
  <c r="K32" i="7"/>
  <c r="R35" i="7"/>
  <c r="G32" i="7"/>
  <c r="H32" i="7"/>
  <c r="R7" i="7"/>
  <c r="O25" i="7"/>
  <c r="R16" i="7"/>
  <c r="N17" i="7"/>
  <c r="Q18" i="7"/>
  <c r="H18" i="7"/>
  <c r="L18" i="7"/>
  <c r="G18" i="7"/>
  <c r="K18" i="7"/>
  <c r="R13" i="7"/>
  <c r="I17" i="7"/>
  <c r="R9" i="7"/>
  <c r="I12" i="7"/>
  <c r="R23" i="7"/>
  <c r="R45" i="7"/>
  <c r="R47" i="7" s="1"/>
  <c r="N42" i="7"/>
  <c r="R42" i="7" s="1"/>
  <c r="R27" i="7"/>
  <c r="N30" i="7"/>
  <c r="N24" i="7"/>
  <c r="N21" i="7"/>
  <c r="N22" i="7" s="1"/>
  <c r="O15" i="7"/>
  <c r="O17" i="7" s="1"/>
  <c r="R15" i="7"/>
  <c r="N11" i="7"/>
  <c r="R11" i="7" s="1"/>
  <c r="O9" i="7"/>
  <c r="O12" i="7" s="1"/>
  <c r="R26" i="7"/>
  <c r="J50" i="7" l="1"/>
  <c r="O40" i="7"/>
  <c r="O50" i="7" s="1"/>
  <c r="I32" i="7"/>
  <c r="J18" i="7"/>
  <c r="F51" i="7"/>
  <c r="H51" i="7"/>
  <c r="L51" i="7"/>
  <c r="Q51" i="7"/>
  <c r="I51" i="7"/>
  <c r="N40" i="7"/>
  <c r="K51" i="7"/>
  <c r="J51" i="7"/>
  <c r="N44" i="7"/>
  <c r="G51" i="7"/>
  <c r="R21" i="7"/>
  <c r="R22" i="7" s="1"/>
  <c r="R30" i="7"/>
  <c r="R31" i="7" s="1"/>
  <c r="N31" i="7"/>
  <c r="R44" i="7"/>
  <c r="O18" i="7"/>
  <c r="P32" i="7"/>
  <c r="P51" i="7" s="1"/>
  <c r="R40" i="7"/>
  <c r="R24" i="7"/>
  <c r="R25" i="7" s="1"/>
  <c r="N25" i="7"/>
  <c r="O32" i="7"/>
  <c r="N12" i="7"/>
  <c r="N18" i="7" s="1"/>
  <c r="R17" i="7"/>
  <c r="I18" i="7"/>
  <c r="R12" i="7"/>
  <c r="N50" i="7" l="1"/>
  <c r="O51" i="7"/>
  <c r="N32" i="7"/>
  <c r="N51" i="7" s="1"/>
  <c r="R50" i="7"/>
  <c r="R32" i="7"/>
  <c r="R18" i="7"/>
  <c r="R51" i="7" l="1"/>
</calcChain>
</file>

<file path=xl/sharedStrings.xml><?xml version="1.0" encoding="utf-8"?>
<sst xmlns="http://schemas.openxmlformats.org/spreadsheetml/2006/main" count="575" uniqueCount="294">
  <si>
    <t xml:space="preserve">ПРАЙС -ЛИСТ </t>
  </si>
  <si>
    <t>40-80</t>
  </si>
  <si>
    <t>модератор</t>
  </si>
  <si>
    <t>тренер</t>
  </si>
  <si>
    <t>Принтер</t>
  </si>
  <si>
    <t>Компьютер</t>
  </si>
  <si>
    <t>кофе-брейк</t>
  </si>
  <si>
    <t>2015-2017</t>
  </si>
  <si>
    <t>_</t>
  </si>
  <si>
    <t xml:space="preserve">IV квартал 2014 </t>
  </si>
  <si>
    <t xml:space="preserve">1 квартал 2015 </t>
  </si>
  <si>
    <t xml:space="preserve">С 2015 до IV квартала 2016 </t>
  </si>
  <si>
    <t>С 2015 до IV квартала 2016</t>
  </si>
  <si>
    <t>2015 IV квартал</t>
  </si>
  <si>
    <t>2015-2016 III квартал</t>
  </si>
  <si>
    <t>2014-2015 II квартал</t>
  </si>
  <si>
    <t>Всего по задаче 1.3</t>
  </si>
  <si>
    <t>2016 IV квартал</t>
  </si>
  <si>
    <t>2014-2015               II квартал</t>
  </si>
  <si>
    <t>НПА</t>
  </si>
  <si>
    <r>
      <t xml:space="preserve">1.3.2. </t>
    </r>
    <r>
      <rPr>
        <sz val="10"/>
        <color rgb="FF000000"/>
        <rFont val="Times New Roman"/>
        <family val="1"/>
        <charset val="204"/>
      </rPr>
      <t>Разработать с учетом СГС  НПА/ППКР для реализации  Технических регламентов Таможенного Союза: «О безопасности химической продукции»,  «О безопасности оборудования для работы во взрывоопасных средах», «О безопасности пиротехнических изделий», «О безопасности взрывчатых веществ и  изделий на их основе» и отправить на согласование.</t>
    </r>
  </si>
  <si>
    <t>Приложение 4</t>
  </si>
  <si>
    <t xml:space="preserve"> Кыргыз Республикacында химиялык заттардын коркунучтуулугун классификациялоонун жана маркалоонун эл аралык системасын киргизүүнүн Программасынын жана планынын бюджети</t>
  </si>
  <si>
    <t>Милдеттер</t>
  </si>
  <si>
    <t>Көрүлүүчү чаралар</t>
  </si>
  <si>
    <t>Жооптуу аткаруучулар</t>
  </si>
  <si>
    <t>Ишке ашыруу мөөнөттөрү</t>
  </si>
  <si>
    <t>Өлчөм бирдиги</t>
  </si>
  <si>
    <t>Мам. бюджет</t>
  </si>
  <si>
    <t>ГПИ жана гранттар</t>
  </si>
  <si>
    <t>башкалар</t>
  </si>
  <si>
    <t>бардыгы</t>
  </si>
  <si>
    <t>каржылоо булагы</t>
  </si>
  <si>
    <t>Каржылоого муктаждык</t>
  </si>
  <si>
    <t>Мүмкүнчүлүктөр</t>
  </si>
  <si>
    <t xml:space="preserve"> 2-тиркеме. </t>
  </si>
  <si>
    <t>КР ЭМ Координациялык комиссиянын мүчөлөрү менен макулдашуу боюнча *</t>
  </si>
  <si>
    <t>КЧКТЧМА, ЭМ</t>
  </si>
  <si>
    <t>ССМ, КЧКТЧМА</t>
  </si>
  <si>
    <t>АЧММ, КЧКТЧМА.</t>
  </si>
  <si>
    <t xml:space="preserve">  Координациялык комиссиянын мүчөлөрү менен макулдашуу боюнча КР ЭМ* </t>
  </si>
  <si>
    <t xml:space="preserve"> Координациялык комиссиянын мүчөлөрү менен макулдашуу боюнча КР ЭМ* </t>
  </si>
  <si>
    <t xml:space="preserve"> Координациялык комиссиянын мүчөлөрү менен макулдашуу боюнча КР ЭМ*  </t>
  </si>
  <si>
    <t>УИА,ЭМ, ССМ, АЧММ, КЧКТЧМА</t>
  </si>
  <si>
    <t>ӨЭУ</t>
  </si>
  <si>
    <t>ЭМ, ӨКМ, ССМ, КЧКТЧМА,ӨЭУ</t>
  </si>
  <si>
    <t>Кесиптик бирликтер, керектөөчүлөрдүн укуктарын коргоо боюнча уюмдар, ӨЭУ</t>
  </si>
  <si>
    <t xml:space="preserve">ЭМ, ӨКМ, ССМ, КЧКТЧМА,ӨЭУ 
</t>
  </si>
  <si>
    <t>миң  сом</t>
  </si>
  <si>
    <t>миң. сом</t>
  </si>
  <si>
    <t>миң сом</t>
  </si>
  <si>
    <t>2014-2017 туруктуу негизде</t>
  </si>
  <si>
    <t xml:space="preserve">2015-2016 туруктуу негизде </t>
  </si>
  <si>
    <t>2015-ж.</t>
  </si>
  <si>
    <t xml:space="preserve"> Кыргыз Республикacында химиялык заттардын коркунучтуулугун классификациялоонун жана маркалоонун эл аралык системасын киргизүүнүн Программасынын жана планынын бюджетин эсептөө үчүн </t>
  </si>
  <si>
    <t xml:space="preserve"> 3-тиркеме</t>
  </si>
  <si>
    <t xml:space="preserve">2015 тартып 2016 IV кварталына чейин  </t>
  </si>
  <si>
    <t xml:space="preserve">2014-2017 туруктуу негизде </t>
  </si>
  <si>
    <t xml:space="preserve">2015-2017 туруктуу негизде </t>
  </si>
  <si>
    <t xml:space="preserve">2014-2017
(кварталына бир жолу)
</t>
  </si>
  <si>
    <t>Маалыматтар булагы</t>
  </si>
  <si>
    <t>Иш сапарынын чыгымдары</t>
  </si>
  <si>
    <t>Транспорттук чыгымдар (эки тарапка)</t>
  </si>
  <si>
    <t>түштүк региондорунан</t>
  </si>
  <si>
    <t>түндүк региондорунан</t>
  </si>
  <si>
    <t>Министрликтер жана ведомстволор (Министрлер, директорлор)</t>
  </si>
  <si>
    <t>улуттук эксперты</t>
  </si>
  <si>
    <t>котормочу (кыргыз-орус)</t>
  </si>
  <si>
    <t>Маалыматтык-коммуникациялык материалдар/ ишмердүүлүк</t>
  </si>
  <si>
    <t>Маалымаатык материалдар (буклеттер, плакаттар)</t>
  </si>
  <si>
    <t>КРӨ Аппараты, КР ЖК  (ага консультант, эксперт)</t>
  </si>
  <si>
    <t>брошюралар</t>
  </si>
  <si>
    <t>публикация (100 б.)</t>
  </si>
  <si>
    <t>Пресс борборлорундагы пресс-конференция (1 саат)</t>
  </si>
  <si>
    <t xml:space="preserve">Кеңсе бөлмөлөрүн жабдуу </t>
  </si>
  <si>
    <t>Программалык камсыздоо</t>
  </si>
  <si>
    <t>эмерек (стол и стул)</t>
  </si>
  <si>
    <t>эмерек (шкаф)</t>
  </si>
  <si>
    <t>канцелярдык товарлар</t>
  </si>
  <si>
    <t>түшкү тамактануу</t>
  </si>
  <si>
    <t>эки тарапка кеткен транспорттук чыгымдар</t>
  </si>
  <si>
    <t xml:space="preserve">жашап туруу </t>
  </si>
  <si>
    <t>минералдык суу</t>
  </si>
  <si>
    <t>залдын ижарасы</t>
  </si>
  <si>
    <t xml:space="preserve"> Рынок товарларын жана кызматтарды сатып алуу</t>
  </si>
  <si>
    <t>Семинарларды өткөрүү үчүн керектүү товарлар</t>
  </si>
  <si>
    <t xml:space="preserve">1.1.1. Кыргыз Республикасында Глобалдык деңгээлде макулдашылган Химиялык заттардын коркунучтуулугун классификациялоо жана маркалоо тутумунун (ГМТ) негизинде химиялык заттардын коркунучтуулугун классификациялоонун жана маалым кылуу элементтеринин системасын киргизүү жөнүндө» КР Токтомун иштеп чыгуу жана кабыл алуу  </t>
  </si>
  <si>
    <t xml:space="preserve">1.1.3.  Химиялык заттарды классификациялоо жана маркалоо жаатында аракеттеги ЧУАга өзгөртүүлөрдү жана толуктоолорду киргизүү жөнүндө ЧУА пакетин даярдоо </t>
  </si>
  <si>
    <t xml:space="preserve">1.1  Химиялык заттардын коркунучтуулугун классификациялоо жана маркалоо жаатында Кыргыз Республикасынын мыйзамдарын мыктылоо </t>
  </si>
  <si>
    <t xml:space="preserve">1.1.2.Химиялык заттарды классификациялоо жана маркалоо жаатындагы тармактык мыйзамдарга инвентаризация жүргүзүү, аракеттеги мыйзамдардын кемчилигин жана ГМТнын талаптарына туура келбеген жерлерин ачып көрсөтүү   </t>
  </si>
  <si>
    <t xml:space="preserve">1.1.4. Экологиялык стандартташтырууга жана сертификаттоого (милдеттүү, ыктыярдуу) тийиш болгон химиялык продукциянын тизмесин иштеп чыгуу жана бекитүү. </t>
  </si>
  <si>
    <t xml:space="preserve">1.1.5. Химиялык продукцияларды коопсуз пайдалануу (эмгекти коргоо, керектөө) жаатында милдеттүү түрдөгү санитардык-гигиеналык жана экологиялык ченемдерди кайра иштеп чыгуу жана бекитүү. </t>
  </si>
  <si>
    <t xml:space="preserve">ЭМге караштуу СМБ,
ББ
</t>
  </si>
  <si>
    <t xml:space="preserve">ЭМге караштуу СМБ,
ББ,ӨКМ, ЭТКМИ,
ВФКМИ
</t>
  </si>
  <si>
    <t>ЭМ, ССМ, АЧММ, БКМК</t>
  </si>
  <si>
    <t xml:space="preserve">ЭТКМИ,
ВФКМИ
</t>
  </si>
  <si>
    <t>ЭТКМИ,
ВФКМИ</t>
  </si>
  <si>
    <t xml:space="preserve">ЭМге караштуу СМБ ЭМ,
ӨКМ, ЭТКМИ,
ВФКМИ
</t>
  </si>
  <si>
    <t>ЭМ</t>
  </si>
  <si>
    <t xml:space="preserve">ЭМ, ЭМге караштуу СМБ, ССМ, ӨКМ, КЧКТЧМА, ЭТКМИ, УИА, ӨЭУ
</t>
  </si>
  <si>
    <t xml:space="preserve">ЭМ, АЧММ, БКМК,
КЧКТЧМА, БК
</t>
  </si>
  <si>
    <t xml:space="preserve">УИА,ЭМ, ССМ, АЧММ КЧКТЧМА,БКМК, БК,ӨЭУ
</t>
  </si>
  <si>
    <t>ЭМ, КЧКТЧМА, ССМ</t>
  </si>
  <si>
    <t>УИА, ЭМ, ЭТКМИ, ВФКМИ</t>
  </si>
  <si>
    <t xml:space="preserve">1.2Химиялык заттар менен иштөөдө 
(иш берүүчүлөрдүн, жумушчулардын, химиялык заттар менен жабдып туруучулардын
ж.б.) коопсуздукту камсыз кылуу 
</t>
  </si>
  <si>
    <t xml:space="preserve">ЭӨЖМ, ТКМ, ЭМЖМ, ЭМ, ГМРМА, ЭТКМИ, БК </t>
  </si>
  <si>
    <t xml:space="preserve"> 1.2. маселе боюнча бардыгы</t>
  </si>
  <si>
    <t xml:space="preserve"> 2.2.  маселе боюнча бардыгы</t>
  </si>
  <si>
    <t>Кыргыз  Республикасынын Беларусия Республикасынын, Казакстан  Республикасынын жана Россия Федерациясынын Бажы Биримдигине кошулуусу боюнча «Жол картасынын" алкагында</t>
  </si>
  <si>
    <t>Бөлүм 1. «Химиялык заттардын коркунучтуулугун классификациялоо жана маркалоо жаатында жана эл аралык ГМТ системасына шайкеш келтирүүдө Кыргыз Республикасынын мыйзамдарын мыктылоо"</t>
  </si>
  <si>
    <t>ЮНИТАР долбоору: «ХЗЭЖССМге колдоо көрсөтүү жана Кыргыз Республикасына ГМТны киргизүү»</t>
  </si>
  <si>
    <t xml:space="preserve">ЮНИТАР долбоору: «ХЗЭЖССМге колдоо көрсөтүү жана Кыргыз Республикасына ГМТны киргизүү» </t>
  </si>
  <si>
    <t>1.ПРООН/ГЭФ проект: "Охрана здоровья людей и окружающей среды от непреднамеренных выбросов СОЗ и ртути в результате ненадлежащего обращения медицинскими отходами в Кыргызстане"/          2. ЮНИТАР долбоору: «ХЗЭЖССМге колдоо көрсөтүү жана КРга ГМТны киргизүү»</t>
  </si>
  <si>
    <t xml:space="preserve">Кыргыз  Республикасынын Беларусия Республикасынын, Казакстан  Республикасынын жана Россия Федерациясынын Бажы Биримдигине кошулуусу боюнча «Жол картасынын" алкагында </t>
  </si>
  <si>
    <t>2-бөлүм боюнча жыйынтык</t>
  </si>
  <si>
    <t>3-бөлүм боюнча жыйынтык</t>
  </si>
  <si>
    <t>Жыйынтыгы</t>
  </si>
  <si>
    <t>Каржылык айырма</t>
  </si>
  <si>
    <t>күнүмдүк (ар суткага берилүүчү акча)</t>
  </si>
  <si>
    <t>26.08.2008 №471 КРӨТ</t>
  </si>
  <si>
    <t>Окуу модулун Тиражирование учебного модуля (книга+диск)</t>
  </si>
  <si>
    <t>базар баасы</t>
  </si>
  <si>
    <t xml:space="preserve"> 2,5ден 8,3чейин</t>
  </si>
  <si>
    <t>миң сом/айына</t>
  </si>
  <si>
    <t>миң сом/күнүнө</t>
  </si>
  <si>
    <t xml:space="preserve"> 2ден 3кө чейин</t>
  </si>
  <si>
    <t>5тен 25 чейин</t>
  </si>
  <si>
    <t xml:space="preserve"> 1 бирдиктин баасы</t>
  </si>
  <si>
    <t>Ишке ашыруу мөөнөтү</t>
  </si>
  <si>
    <t>Индикатордун аталышы</t>
  </si>
  <si>
    <t>ЧУА</t>
  </si>
  <si>
    <t>ЧУАлардын саны</t>
  </si>
  <si>
    <t xml:space="preserve"> ЧУА пакети </t>
  </si>
  <si>
    <t xml:space="preserve"> Контролдоо механизмдери</t>
  </si>
  <si>
    <t xml:space="preserve">ЧУА пакети </t>
  </si>
  <si>
    <t>ЧУА пакети</t>
  </si>
  <si>
    <t xml:space="preserve">өзгөртүүлөрдүн саны </t>
  </si>
  <si>
    <t xml:space="preserve">Ведомстволор аралык регламент  </t>
  </si>
  <si>
    <t xml:space="preserve"> Экспресс-контролдоо методикаларынын саны</t>
  </si>
  <si>
    <t xml:space="preserve"> Үлгүлөрдү тандоо методикасы</t>
  </si>
  <si>
    <t>Жаңы форматтардын саны</t>
  </si>
  <si>
    <t xml:space="preserve">программалык камсыздоо </t>
  </si>
  <si>
    <t xml:space="preserve"> маалыматтар базасы</t>
  </si>
  <si>
    <t xml:space="preserve"> бирдиктүү реестр </t>
  </si>
  <si>
    <t xml:space="preserve"> ишкердик субъектилеринин реестри </t>
  </si>
  <si>
    <t>маалымаатык  материалдар</t>
  </si>
  <si>
    <t>Иш-чаралардын катуучуларынын саны</t>
  </si>
  <si>
    <t>Жарыялоолордун саны</t>
  </si>
  <si>
    <t>окуу материалдары</t>
  </si>
  <si>
    <t>программалар</t>
  </si>
  <si>
    <t xml:space="preserve"> лабораторияларга коюлган жабдуулардын саны </t>
  </si>
  <si>
    <t xml:space="preserve">ишканалардын реестри </t>
  </si>
  <si>
    <t>Текшерүү баракчаларындагы өзгөртүүлөрдүн саны</t>
  </si>
  <si>
    <t xml:space="preserve">Текшерүүлөрдүн пландары </t>
  </si>
  <si>
    <t xml:space="preserve">    Коопсуздук паспортторунун маалыматтар базасы </t>
  </si>
  <si>
    <t xml:space="preserve">Кыргыз Республикасында Глобалдык деңгээлде макулдашылган Химиялык заттардын коркунучтуулугун классификациялоо жана маркалоо тутумунун (ГМТ) негизинде химиялык заттардын коркунучтуулугун классификациялоонун жана маалым кылуу элементтеринин системасын киргизүү жөнүндө» КР Өкмөтүнүн бекитилген токтому  </t>
  </si>
  <si>
    <t xml:space="preserve"> 6 дан кем эмес</t>
  </si>
  <si>
    <t>Аралык  индикаторлор  (жылдык)</t>
  </si>
  <si>
    <t>Химиялык заттардын коркунучтуулугу боюнча актуалдуу эскертүүчү маалыматты берүү жана жумуш ордунда аларды коопсуз пайдалануу үчүн чараларды көрүү механизмдери киргизилди.</t>
  </si>
  <si>
    <t>«Айрым мыйзам актыларына өзгөртүүлөрдү киргизүү жөнүндө» Мыйзам долбоору коштоочу документтердин пакети менен КР ЖКнын кароосуна жиберилген.</t>
  </si>
  <si>
    <t>ГМТнын негизинде химиялык заттардын коркунучтуулугун классификациялоо жана эскертүүчү маркалоо системасына болгон талаптар боюнча КРӨТ ТР долбоорлоруна киргизилген</t>
  </si>
  <si>
    <t xml:space="preserve">Химиялык коопсуздук жаатында компетенттүү органдар ортосундагы  Өкмөттүн координациялоо, корпоративдүүлүк жана  коммуникациялоо ишинин натыйжалуулугу жогорулады </t>
  </si>
  <si>
    <t xml:space="preserve">
Координациялык  комиссияда  аткаруу бийлигинин 12 органынын байланыштуу функцияларын жүзөгө ашыруу  боюнча өз ара аракеттешүүсүнүн ведомстволор аралык регламенти бекитилген.
</t>
  </si>
  <si>
    <t xml:space="preserve">Курамында кооптуу химиялык заттар бар товарларды аныктоо үчүн бажы чек араларында колдонулуучу   химиялык заттарды экспресс-контролдоо методикасы киргизилди.
 </t>
  </si>
  <si>
    <t xml:space="preserve">Эскертүүчү маркасынын болушуна бажы чек арасындагы контроль боюнча Жобо жана Эрежелер киргизилди </t>
  </si>
  <si>
    <t xml:space="preserve">Кооптуу химиялык заттарды пайдаланып жатышкан ишканалардын реестри ишке киргизилген.  </t>
  </si>
  <si>
    <t xml:space="preserve">Бардык 
кызыкдар болгон ишкердик объектилери үчүн жеткиликтүү болгон химиялык заттарды коопсуз пайдалануу жаатындагы өзгөртүүлөрү менен текшерүү барактары.   
</t>
  </si>
  <si>
    <t xml:space="preserve">Химиялык заттарды коопсуз пайдалануу жаатындагы текшерүүлөрдүн планы бардык кызыкдар болгон ишкердик субъектилерине жеткирилди.   
</t>
  </si>
  <si>
    <t xml:space="preserve">Жумуш ордунда техникалык коопсуздук ченемдеринин сакталышына коомдук контроль жүргүзүү форматтары киргизилди. </t>
  </si>
  <si>
    <t xml:space="preserve">Программалык камсыздоо тестирленген жана киргизилген </t>
  </si>
  <si>
    <t>Кыргыз Республикасында Глобалдык деңгээлде макулдашылган химиялык заттардын коркунучтуулугун классификациялоо жана маркалоо тутумун  киргизүүнүн Стратегияларын жүзөгө ашыруу боюнча ведомстволор аралык координация жөнүндө Өкмөттүн токтому бекитилди</t>
  </si>
  <si>
    <t xml:space="preserve">Химиялык продукциялардын коопсуздук Паспорттору жана химиялык коопсуздук карточкалары менен маалыматтык ресурс (маалыматтар базасы)  жана ага ачык кирүү мүмкүндүгү бар. Маалыматтар «Химиялык заттардын коопсуздугу боюнча маалыматтарга жетүүнүн бирдиктүү терезеси» маалыматтык системасында жайгаштырылган. </t>
  </si>
  <si>
    <t xml:space="preserve">Химиялык заттардын коркунучтуу касиеттери жана аларды маркалоо жөнүндө маалыматтар химиялык продукцияларды керектөөчүлөрдүн бардыгы үчүн жеткиликтүү. </t>
  </si>
  <si>
    <t>4төн  кем эмес эки күндүк коммуникативдик иш-чаралар өткөтүлдү  (2 түндүк регионунда жана 2 түштүк регионунда)</t>
  </si>
  <si>
    <t>Базалык жыл           2014</t>
  </si>
  <si>
    <t>анык динамикасы</t>
  </si>
  <si>
    <t>1.1.2. Химиялык заттарды классификациялоо жана маркалоо жаатындагы тармактык мыйзамдарга инвентаризация жүргүзүү, аракеттеги мыйзамдардын кемчилигин жана ГМТнын талаптарына туура келбеген жерлерин ачып көрсөтүү.</t>
  </si>
  <si>
    <t>1.1.3.  Химиялык заттарды классификациялоо жана маркалоо жаатында аракеттеги ЧУАга өзгөртүүлөрдү жана толуктоолорду киргизүү жөнүндө ЧУА пакетин даярдоо</t>
  </si>
  <si>
    <t>1.1.4. Экологиялык стандартташтырууга жана сертификаттоого (милдеттүү, ыктыярдуу) тийиш болгон химиялык продукциянын тизмесин иштеп чыгуу жана бекитүү.</t>
  </si>
  <si>
    <t>1.1.5. Химиялык продукцияларды коопсуз пайдалануу (эмгекти коргоо, керектөө) жаатында милдеттүү түрдөгү санитардык-гигиеналык жана экологиялык ченемдерди кайра иштеп чыгуу жана бекитүү.</t>
  </si>
  <si>
    <t>1.2.1. Кооптуу химиялык заттарды колдонуучу өнөр жай ишканаларынын жумуш ордунда кооптуулук жөнүндө эскертүүчү маалыматты жана коопсуздук чараларын уюштуруу үчүн  өндүрүштүк контролдоо методикасын иштеп чыгуу жана бекитүү.</t>
  </si>
  <si>
    <r>
      <t xml:space="preserve">1.3.2. </t>
    </r>
    <r>
      <rPr>
        <sz val="12"/>
        <color rgb="FF000000"/>
        <rFont val="Times New Roman"/>
        <family val="1"/>
        <charset val="204"/>
      </rPr>
      <t>Бажы Бирлигинин Техникалык регламентин жүзөгө ашыруу үчүн ГМТны эске алуу менен: «Химиялык продукциянын коопсуздугу жөнүндө», «Жарылуу коркунучу бар чөйрөлөрдө иштөө үчүн жабдуунун коопсуздугу жөнүндө», «Пиротехникалык буюмдардын  коопсуздугу жөнүндө», «Жардыруучу заттардын жана алардын негизиндеги буюмдардын коопсуздугу жөнүндө» ЧУА/КРӨТ иштеп чыгуу жана макулдашууга жөнөтүү.</t>
    </r>
  </si>
  <si>
    <t xml:space="preserve">2.1.1. Кыргыз Республикасындагы кооптуу химиялык заттарды, анын ичинде  курамында  полихлордифенилдер бар химиялык заттарды натыйжалуу башкаруу боюнча Координациялык комиссиянын ишинин аракеттеги форматына жана процедураларына өзгөртүүлөрдү жана толуктоолорду киргизүү. </t>
  </si>
  <si>
    <t xml:space="preserve">2.1.2. Аткаруу бийлигинин 12 мамлекеттик органы үчүн 2013-жылдын  9-июлундагы №404 КРӨТкө ылайык химиялык продукцияны пайдаланууда жөнгө салуу жана маалымат алмашуу жаатындагы байланыштуу функциялар  боюнча өз ара аракеттешүүсүнүн ведомстволор аралык регламентин иштеп чыгуу </t>
  </si>
  <si>
    <t>2.2.1. Бажы кызматтары үчүн курамында кооптуу химиялык заттар бар продукцияларды экспресс-контролдоо методикасын иштеп чыгуу жана бекитүү.</t>
  </si>
  <si>
    <t>2.2.2 ГМТга жооп берген химиялык продукциянын эскертүүчү маркасынын, коопсуздук паспортунун болушуна бажы чек арасындагы контроль боюнча Жобону жана Эрежелерди иштеп чыгуу жана бекитүү.</t>
  </si>
  <si>
    <t>2.3.1. Кооптуу химиялык заттарды пайдаланып жатышкан ишканалардын реестрин даярдоо жана бекитүү .</t>
  </si>
  <si>
    <t>2.3.2. Кооптуу химиялык заттарды пайдаланып жатышкан өндүрүш объектилеринин кооптуулук даражасына жараша мамлекеттик контроль жүргүзүү органдарынын текшерүү барагына өзгөртүүлөрдү киргизүү.</t>
  </si>
  <si>
    <t>2.3.3. Тобокелдик даражасына ылайык, кооптуу химиялык заттарды пайдаланып жатышкан ишкердик субъектилерин текшерүүнүн планын иштеп чыгуу, макулдашуу жана бекитүү.</t>
  </si>
  <si>
    <t xml:space="preserve">2.3.4. Химиялык авариялар болгон аймактарда персоналдын коопсуздугун камсыз кылуу үчүн үлгүлөрдү тандоо методикасын иштеп чыгуу </t>
  </si>
  <si>
    <t>2.3.5. Кесиптик бирликтердин ишин жана керектөөчү маркалоону кошуп, коомдук контролдун процедураларын жана форматын иштеп чыгуу жана бекитүү.</t>
  </si>
  <si>
    <t>3.1.1. «Химиялык заттардын коопсуздугу боюнча маалыматтарга жетүүнүн бирдиктүү терезеси» маалыматтык системасынын иши үчүн программалык камсыздоону иштеп чыгуу</t>
  </si>
  <si>
    <t>3.1.2. Өндүрүлүп жана республикага ташылып келинип жаткан химиялык продукциянын коркунучтуу касиеттери тууралуу илимий негизделген маалыматтарды топтоо жана жалпылоо.</t>
  </si>
  <si>
    <t>3.1.3.Кыргыз Республикасында пайдаланылып жаткан коркунучтуу (ГМТга ылайык физикалык, адам үчүн, айлана-чөйрө үчүн)  химиялык заттардын бирдиктүү реестрин түзүү жана колдоо көрсөтүү.</t>
  </si>
  <si>
    <t>3.1.4. Химиялык заттарды өндүрүүүнү, ташып келүүнү (ташып кетүүнү), ташууну, сактоону, колдонууну, утилдештирүүнү жүзөгө ашырышкан ишкердик субъектилеринин бирдиктүү реестрин түзүү жана жаңылап туруу</t>
  </si>
  <si>
    <t>3.1.5. Кыргыз Республикасында Химиялык заттардын коркунучтуулугун классификациялоонун жана маркалоонун эл аралык тутумун киргизүү Программасынын  жана аны ишке ашыруу боюнча иш-чаралардын Планынын жүзөгө ашырылышына жалпы координация жүргүзүшкөн  координациялык органдын отчеттуулугунун форматын жана процедураларын иштеп чыгуу жана бекитүү</t>
  </si>
  <si>
    <t>3.1.6.Кыргыз Республикасынын аймагында  пайдаланылып жаткан химиялык продукциялардын коопсуздук Паспортторунун маалыматтар базасын жана тиешелүү маркалоосу менен химиялык коопсуздук карточкаларын түзүү жана колдоо көрсөтүү.</t>
  </si>
  <si>
    <t>3.2.1. Химиялык заттардын коркунучтуулугун классификациялоо жана маркалоо жөнүндө, анын ичинде пиктограммалар жөнүндө маалыматтык материалдарды (брошюраларды, баракчаларды, плакаттарды ж.б.) иштеп чыгуу.</t>
  </si>
  <si>
    <t>3.2.2. Химиялык заттардын коркунучтуу касиеттери тууралуу маалымдуулукту жана кабардар болуучулукту жогорулатуу боюнча коммуникативдик иш-чараларды өткөрүү.</t>
  </si>
  <si>
    <t>3.2.3. Маалыматтарды ЖМКларда, интернет каражаттарына, коомдук пайдалануу жайларында жайгаштыруу жолу менен химиялык заттардын тобокелдиктери жана маркалоосу боюнча кеңири коомчулук үчүн маалыматтарды берүү.</t>
  </si>
  <si>
    <t>3.3.1. ГМТ жаатында потенциалды өстүрүү жана маалымдуулукту жогорулатуу боюнча окуу материалдарын иштеп чыгуу: -жөнгө салуу органдары үчүн; -контролдоочу органдар үчүн; - иш берүүчүлөр жана кесиптик бирликтер үчүн; керектөөчүлөр үчүн (орто, техникалык орто  жана жогорку окуу жайларын кошкондо).</t>
  </si>
  <si>
    <t>3.3.2.Химиялык продукциялардын коркунучтуу касиеттерин классификациялоо маселелери боюнча кесиптик даярдоо программаларын иштеп чыгуу жана киргизүү.</t>
  </si>
  <si>
    <t xml:space="preserve">3.4.1.Лаборатордук-техникалык базаны модернизациялоо үчүн жабдууларды сатып алуу. </t>
  </si>
  <si>
    <t xml:space="preserve">ССМ, КЧКТЧМА </t>
  </si>
  <si>
    <t>ЧУАга өзгөртүүлөрдү жана толктоолорду киргизүү жөнүндө сунуштары менен отчет</t>
  </si>
  <si>
    <t>"Айрым мыйзам актыларына өзгөртүүлөрдү киргизүү жөнүндө" Мыйзам долбоору коштоочу документтердин пакети менен КР ЖКнын кароосуна жиберилген</t>
  </si>
  <si>
    <t>Экологиялык стандартташтырууга жана сертификаттоого тийиш болгон химиялык продукциялардын тизмеси өкмөттүн токтому меен бекитилген</t>
  </si>
  <si>
    <t xml:space="preserve">6дан кем эмес ченемдер бекитилген </t>
  </si>
  <si>
    <t>2014-2017               Туруктуу негизде</t>
  </si>
  <si>
    <t>ГМТ жаатында потенциалды өстүрүү жана маалымдуулукту жогорулатуу боюнча окуу материалдары киргизилди</t>
  </si>
  <si>
    <t>Коркунучтуулукту классификациялоо маселелери боюнча негизги министрликтер менен ведомстволордун (лабораторияларды жана сертификаттоо органдарын кошкондо) кызматкерлеринин квалификациясы жогорулады.</t>
  </si>
  <si>
    <t xml:space="preserve">2015-2017              Туруктуу негизде </t>
  </si>
  <si>
    <t xml:space="preserve">2014-2017                   Туруктуу негизде </t>
  </si>
  <si>
    <t>бирдик</t>
  </si>
  <si>
    <t xml:space="preserve">Химиялык заттардын коркунучтуулугун классификациялоонун жана маркалоонун эл аралык тутумун (ГМТ) киргизүүнүн Программасы менен планын ишке ашыруунун жана  мониторингинин индикаторлорунун матрицасы  </t>
  </si>
  <si>
    <t>Химиялык заттарды классификациялоо боюнча лабораторияларды жабдуулар, препараттар жана методикалара менен камсыз кылуу</t>
  </si>
  <si>
    <t>Маалымат химиялык продукциларды колдонуучулардын бардыгына жеткиликтүү</t>
  </si>
  <si>
    <t>Жоопту орган</t>
  </si>
  <si>
    <t>Түпкү индикаторлор жана максаттуу көрсөткүчтөр</t>
  </si>
  <si>
    <t xml:space="preserve">2015-ж. тартып  2016-ж. 
IV кварталына чейин
 </t>
  </si>
  <si>
    <t xml:space="preserve">2015-ж. тартып  2016-ж. 
IV кварталына чейин 
</t>
  </si>
  <si>
    <t>2015-2017 На Туруктуу негизде</t>
  </si>
  <si>
    <t xml:space="preserve">2015-ж. тартып  2016-ж. 
IV кварталына чейин  
</t>
  </si>
  <si>
    <t xml:space="preserve">2014-2017 Туруктуу негизде </t>
  </si>
  <si>
    <t xml:space="preserve">2014-2017            Туруктуу негизде </t>
  </si>
  <si>
    <t xml:space="preserve">2014-2017           Туруктуу негизде </t>
  </si>
  <si>
    <t>Координациялык комиссиянын мүчөлөрү менен макулдашуу боюнча
КР ЭМ*</t>
  </si>
  <si>
    <t>АЧММ, КЧКТЧМА</t>
  </si>
  <si>
    <t>Кесиптик бирликтер, 
керектөөчүлөрдүн укуктарын коргоо боюнча уюмдар,ӨЭУ</t>
  </si>
  <si>
    <t xml:space="preserve"> 1-бөлүм боюнча жыйынтык</t>
  </si>
  <si>
    <t xml:space="preserve"> 1.1. маселе боюнча бардыгы</t>
  </si>
  <si>
    <t xml:space="preserve"> 2.1 маселе боюнча бардыгы</t>
  </si>
  <si>
    <t xml:space="preserve"> 2.3. маселе боюнча бардыгы</t>
  </si>
  <si>
    <t xml:space="preserve"> 3.1 маселе боюнча бардыгы</t>
  </si>
  <si>
    <t xml:space="preserve"> 3.3 маселе боюнча бардыгы</t>
  </si>
  <si>
    <t xml:space="preserve"> 3.2.маселе боюнча бардыгы</t>
  </si>
  <si>
    <t>1.2.1. Кооптуу химиялык заттарды колдонуучу өнөр жай ишканаларынын жумуш ордунда кооптуулук жөнүндө эскертүүчү маалыматты жана коопсуздук чараларын уюштуруу үчүн  өндүрүштүк контролдоо методикасын иштеп чыгуу жана бекитүү .</t>
  </si>
  <si>
    <t>2015-2017 Туруктуу негизде</t>
  </si>
  <si>
    <r>
      <t xml:space="preserve">1.3. </t>
    </r>
    <r>
      <rPr>
        <sz val="10"/>
        <color theme="1"/>
        <rFont val="Times New Roman"/>
        <family val="1"/>
        <charset val="204"/>
      </rPr>
      <t>Улуттук мыйзамдарды
химиялык заттардын коркунучтуулугун классификациялоонун жана эскертүүчү маркалоонун эл аралык тутуму менен шайкеш келтирүү
.</t>
    </r>
  </si>
  <si>
    <t>1.3.1. Тармактык ЧУАларды иштеп чыгуу, кайра иштеп чыгуу, аларды химиялык заттарды башкаруу жаатындагы эл аралык ченемдерге ылайык келтирүү: «Айрым мыйзам актыларына өзгөртүүлөрдү киргизүү жөнүндө» Мыйзам долбоорун жана ага карата документтердин пакетин, адистештирилген экспертизалардын 5 түрүн, ЖСТТны кошуп иштеп чыгуу;</t>
  </si>
  <si>
    <t>Бөлүм 2. «ГМТны иштеп чыгуу жана киргизүү үчүн коркунучтуу химиялык заттарды мамлекеттик жөнгө салуу (анын ичинде көзөмөлдөө жана контролдоо) институттарынын аракеттеги системаларын жаңылоо.»</t>
  </si>
  <si>
    <t>2.1. Химиялык заттарды классификациялоо жана маркалоо жаатындагы мамлекеттик башкарууну оптималдаштыруу;</t>
  </si>
  <si>
    <t xml:space="preserve">2.1.1. Кыргыз Республикасындагы кооптуу химиялык заттарды, анын ичинде  курамында  полихлордифенилдер бар химиялык заттарды натыйжалуу башкаруу боюнча Координациялык комиссиянын ишинин аракеттеги форматына жана процедураларына өзгөртүүлөрдү жана толуктоолорду киргизүү . </t>
  </si>
  <si>
    <t>1.БУУӨП/ГЭФ долбоору: "Кыргызстанда медициналык калдыктарды туура эмес пайдалануунун натыйжасында ТОБдун жана сымаптын алдан ниет кылынбаган саркындыларынан адамдардын ден соолугун жана айлана-чөйрөнү коргоо"/          2.ЮНИТАР долбоору: «ХЗЭЖССМге колдоо көрсөтүү жана Кыргыз Республикасына ГМТны киргизүү»</t>
  </si>
  <si>
    <t>.БУУӨП/ГЭФ долбоору: "Кыргызстанда медициналык калдыктарды туура эмес пайдалануунун натыйжасында ТОБдун жана сымаптын алдан ниет кылынбаган саркындыларынан адамдардын ден соолугун жана айлана-чөйрөнү коргоо"</t>
  </si>
  <si>
    <t xml:space="preserve">миң сом </t>
  </si>
  <si>
    <t>2.2. Курамында кооптуу химиялык заттар бар товарларды ташып келүүдө/ташып кетүүдө тийиштүү түрдө жол-жоболоштурулушуна бажы контролун күчөтүү.</t>
  </si>
  <si>
    <t xml:space="preserve">2015-2017 Туруктуу негизде </t>
  </si>
  <si>
    <t xml:space="preserve">2.3. Химиялык заттардын коопсуз пайдаланылышын камсыздоого көзөмөл жүргүзүүнүн улуттук системасын күчөтүү жана уулуу жана кооптуу продуктылардын мыйзамсыз жүгүртүлүшүнүн алдын алуу  
</t>
  </si>
  <si>
    <t>2.3.1. Кооптуу химиялык заттарды пайдаланып жатышкан ишканалардын реестрин даярдоо жана бекитүү.</t>
  </si>
  <si>
    <t>2.3.3. Тобокелдик даражасына ылайык, кооптуу химиялык заттарды пайдаланып жатышкан ишкердик субъектилерин текшерүүнүн планын иштеп чыгуу, макулдашуу жана бекитүү .</t>
  </si>
  <si>
    <t xml:space="preserve">Бөлүм 3.ГМТ системасын киргизүү боюнча маалыматтык камсыздоону, кадрдык жана техникалык потенциалды жогорулатуу </t>
  </si>
  <si>
    <t>3.1. «Химиялык заттардын коопсуздугу боюнча маалыматтарга жетүүнүн бирдиктүү терезеси»маалыматтык системасын түзүү</t>
  </si>
  <si>
    <t>3.1.1.«Химиялык заттардын коопсуздугу боюнча маалыматтарга жетүүнүн бирдиктүү терезеси» маалыматтык системасынын иши үчүн программалык камсыздоону иштеп чыгуу</t>
  </si>
  <si>
    <t>3.1.3. Кыргыз Республикасында пайдаланылып жаткан коркунучтуу (ГМТга ылайык физикалык, адам үчүн, айлана-чөйрө үчүн)  химиялык заттардын бирдиктүү реестрин түзүү жана колдоо көрсөтүү.</t>
  </si>
  <si>
    <t>3.1.5. Кыргыз Республикасында Химиялык заттардын коркунучтуулугун классификациялоонун жана маркалоонун эл аралык тутумун (ГМТ) киргизүү Программасынын  жана аны ишке ашыруу боюнча иш-чаралардын Планынын жүзөгө ашырылышына жалпы координация жүргүзүшкөн  координациялык органдын отчеттуулугунун форматын жана процедураларын иштеп чыгуу жана бекитүү</t>
  </si>
  <si>
    <t>3.1.6. Кыргыз Республикасынын аймагында  пайдаланылып жаткан химиялык продукциялардын коопсуздук Паспортторунун маалыматтар базасын жана тиешелүү маркалоосу менен химиялык коопсуздук карточкаларын түзүү жана колдоо көрсөтүү.</t>
  </si>
  <si>
    <t xml:space="preserve">3.2.Химиялык заттардын коркунучтуулугун классификациялоо жана маркалоо системасынын маселелери боюнча жарандык коомдун маалымдуулугун жогорулатуу </t>
  </si>
  <si>
    <t>3.2.1. Химиялык заттардын коркунучтуулугун классификациялоо жана маркалоо жөнүндө, анын ичинде пиктограммалар жөнүндө маалыматтык материалдарды (брошюраларды, баракчаларды, плакаттарды ж.б.) иштеп чыгуу</t>
  </si>
  <si>
    <t>3.2.3. Маалыматтарды ЖМКларда, интернет каражаттарына, коомдук пайдалануу жайларында жайгаштыруу жолу менен химиялык заттардын тобокелдиктери жана маркалоосу боюнча кеңири коомчулук үчүн маалыматтарды берүү</t>
  </si>
  <si>
    <t>2014-2017 Туруктуу негизде</t>
  </si>
  <si>
    <t>3.3. Химиялык заттарды пайдалануу жаатында кадрлардын потенциалын жогорулатуу системасын жакшыртуу :</t>
  </si>
  <si>
    <t xml:space="preserve">3.4. Лабораториялардын базасын техникалык жактан жабдууну күчөтүү  </t>
  </si>
  <si>
    <t xml:space="preserve">3.4.1. Лаборатордук-техникалык базаны модернизациялоо үчүн жабдууларды сатып алуу. </t>
  </si>
  <si>
    <t xml:space="preserve"> 3.4 маселе боюнча бардыгы</t>
  </si>
  <si>
    <t xml:space="preserve">Министрликтер жана ведомстволор  (сектордун, башкармалыктагы, бөлүмдөгү сектор башчысы,башкы адис) </t>
  </si>
  <si>
    <t>2013-жылдын 26-июлундагы № 145 "Кыргыз Республикасынын Реестри жана Кыргыз Республикасындагы муниципалдык кызматтардын Реестрин бекитүү жөнүндө" КР Президентинин Жарлыгы (2014-ж. 28.03. карата өзгөртүүлөрү жана толуктоолору менен)  
2013-жылдын 28-июнундагы № 384 "Эмгек акыны төлөп берүүнүн шарттары жөнүндө" КРӨТ</t>
  </si>
  <si>
    <t>базар баасы (залдын аянтына жараша)</t>
  </si>
  <si>
    <t>базар баасы (ыраактыгына жараша)</t>
  </si>
  <si>
    <t>2009-жылдын 19-февралындагы № 133 "Эл аралык финансы уюмдары жана донор-өлкөлөр кредиттер жана гранттар каржылаган долбоорлорду даярдоо жана жүзөгө ашыруу менен алектенген кызматкерлердин эмгек акыларын төлөп берүүнүн шарттары жөнүндө КРӨТ (2011-жылдын 30.06. өзгөртүүлөрү менен)</t>
  </si>
  <si>
    <t>Кыргыз Республикасынын чегинен сырткары иш сапарларына жиберилген кызматкерлердин күнүмдүк чыгымдарын жана акы төлөнүп убактынча алынган турак боюнча чектелген чыгымдарды төлөө</t>
  </si>
  <si>
    <t xml:space="preserve">Чыгымдардын беренелеринин аталышы </t>
  </si>
  <si>
    <t xml:space="preserve">ЭМге караштуу СБМ, ББ, 
ТС, ӨКМ, ЭТКМИ,
ВФКМИ
</t>
  </si>
  <si>
    <t xml:space="preserve">ЭМге караштуу СБМ, ББ
</t>
  </si>
  <si>
    <t xml:space="preserve">ЭӨЖМ, ТКМ,  ЭМЖМ, ЭМ, ГМРМА, ЭТКМИ, ББ </t>
  </si>
  <si>
    <t xml:space="preserve">ЭТКМИ,
ВФКМИ
</t>
  </si>
  <si>
    <t xml:space="preserve">ЭТКМИ,
ВФКМИ 
</t>
  </si>
  <si>
    <t xml:space="preserve">ЭМге караштуу СБМ,
ӨКМ, ЭТКМИ,
ВФКМИ 
</t>
  </si>
  <si>
    <t xml:space="preserve">УИА, ЭМ, АЧММ, 
ССМ,КЧКТЧМА,  БКМК, ББ, ӨЭУ
</t>
  </si>
  <si>
    <t xml:space="preserve">ЭМ, ЭМге караштуу СБМ,
ССМ, ӨКМ, КЧКТЧМА, ЭТКМИ, УИА, ӨЭУ
</t>
  </si>
  <si>
    <t xml:space="preserve">ЭМ, ӨКМ, ССМ,
КЧКТЧМА, ӨЭУ
</t>
  </si>
  <si>
    <t xml:space="preserve">ЭМ, ӨКМ, ССМ,
КЧКТЧМА, ӨЭУ
</t>
  </si>
  <si>
    <t>УИА, ЭМ, ССМ, АЧММ, КЧКТЧМА</t>
  </si>
  <si>
    <t>ЭМ, ССМ, КЧКТЧМА</t>
  </si>
  <si>
    <t>2015-2016              Туруктуу негизде</t>
  </si>
  <si>
    <t>2015-2017           Туруктуу негизде</t>
  </si>
  <si>
    <t>2015-2017          Туруктуу негизде</t>
  </si>
  <si>
    <t xml:space="preserve"> Координациялык комиссиянын мүчөлөрү менен макулдашуу боюнча
КР ЭМ*</t>
  </si>
  <si>
    <t xml:space="preserve"> Координациялык комиссиянын мүчөлөрү менен макулдашуу боюнча КР ЭМ*</t>
  </si>
  <si>
    <t xml:space="preserve">Авариялык кырдаалдарда жабырлануучулардын санын азайтуу үчүн методика киргизилди. 
Таасирленүүнүн ылдамдыгын жогорулатуу.
</t>
  </si>
  <si>
    <t xml:space="preserve">Химиялык заттардын кооптуу касиеттери тууралуу маалыматтык ресурсу бар жана ага кирүү мүмкүндүгү ачык. 
Маалыматтар"Бирдиктүү терезе» маалыматтык системасында жайгаштырылган. 
</t>
  </si>
  <si>
    <t xml:space="preserve">Кыргыз Республикасында пайдаланылып жаткан коркунучтуу (ГМТга ылайык физикалык, адам үчүн, айлана-чөйрө үчүн)  химиялык заттардын реестри менен маалымаатык ресурс (маалыматтар базасы) бар жана ага кирүү мүмкүндүгү ачык  </t>
  </si>
  <si>
    <t xml:space="preserve">Химиялык заттарды өндүрүүнү, ташып келүүнү (ташып кетүүнү), ташууну, сактоону, колдонууну, утилдештирүүнү жүзөгө ашырышкан ишкердик субъектилеринин  реестри менен маалыматтык ресурс (маалыматтар базасы)  бар жана ага кирүү мүмкүндүгү ачык 
</t>
  </si>
  <si>
    <t xml:space="preserve">1.3.1. Тармактык ЧУАларды иштеп чыгуу, кайра иштеп чыгуу, аларды химиялык заттарды башкаруу жаатындагы эл аралык ченемдерге ылайык келтирүү: «Айрым мыйзам актыларына өзгөртүүлөрдү киргизүү жөнүндө» Мыйзам долбоорун жана ага карата документтердин пакетин, адистештирилген экспертизалардын 5 түрүн, ЖСТТны кошуп иштеп чыгуу;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</si>
</sst>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18" x14ac:knownFonts="1">
    <font>
      <sz val="11"/>
      <color theme="1"/>
      <name val="Calibri"/>
      <family val="2"/>
      <charset val="204"/>
      <scheme val="minor"/>
    </font>
    <font>
      <sz val="12"/>
      <color theme="1"/>
      <name val="Calibri"/>
      <family val="2"/>
      <charset val="204"/>
      <scheme val="minor"/>
    </font>
    <font>
      <b/>
      <sz val="11"/>
      <color rgb="FF000000"/>
      <name val="Calibri"/>
      <family val="2"/>
      <charset val="204"/>
    </font>
    <font>
      <sz val="11"/>
      <color theme="1"/>
      <name val="Calibri"/>
      <family val="2"/>
      <charset val="204"/>
    </font>
    <font>
      <b/>
      <i/>
      <sz val="11"/>
      <color rgb="FF000000"/>
      <name val="Calibri"/>
      <family val="2"/>
      <charset val="204"/>
    </font>
    <font>
      <sz val="11"/>
      <name val="Calibri"/>
      <family val="2"/>
      <charset val="204"/>
    </font>
    <font>
      <sz val="12"/>
      <color theme="1"/>
      <name val="Times New Roman"/>
      <family val="1"/>
      <charset val="204"/>
    </font>
    <font>
      <b/>
      <sz val="12"/>
      <color theme="1"/>
      <name val="Times New Roman"/>
      <family val="1"/>
      <charset val="204"/>
    </font>
    <font>
      <sz val="11"/>
      <color rgb="FF000000"/>
      <name val="Calibri"/>
      <family val="2"/>
      <charset val="204"/>
    </font>
    <font>
      <sz val="12"/>
      <name val="Times New Roman"/>
      <family val="1"/>
      <charset val="204"/>
    </font>
    <font>
      <sz val="12"/>
      <color rgb="FF000000"/>
      <name val="Times New Roman"/>
      <family val="1"/>
      <charset val="204"/>
    </font>
    <font>
      <b/>
      <sz val="10"/>
      <color theme="1"/>
      <name val="Times New Roman"/>
      <family val="1"/>
      <charset val="204"/>
    </font>
    <font>
      <sz val="10"/>
      <color theme="1"/>
      <name val="Times New Roman"/>
      <family val="1"/>
      <charset val="204"/>
    </font>
    <font>
      <sz val="10"/>
      <color rgb="FF000000"/>
      <name val="Times New Roman"/>
      <family val="1"/>
      <charset val="204"/>
    </font>
    <font>
      <sz val="10"/>
      <name val="Times New Roman"/>
      <family val="1"/>
      <charset val="204"/>
    </font>
    <font>
      <b/>
      <sz val="10"/>
      <name val="Times New Roman"/>
      <family val="1"/>
      <charset val="204"/>
    </font>
    <font>
      <b/>
      <sz val="10"/>
      <color rgb="FF000000"/>
      <name val="Times New Roman"/>
      <family val="1"/>
      <charset val="204"/>
    </font>
    <font>
      <b/>
      <i/>
      <sz val="10"/>
      <color theme="1"/>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DE9D9"/>
        <bgColor rgb="FF000000"/>
      </patternFill>
    </fill>
    <fill>
      <patternFill patternType="solid">
        <fgColor rgb="FFFFFFFF"/>
        <bgColor rgb="FF000000"/>
      </patternFill>
    </fill>
    <fill>
      <patternFill patternType="solid">
        <fgColor rgb="FFFFFF00"/>
        <bgColor rgb="FF000000"/>
      </patternFill>
    </fill>
  </fills>
  <borders count="29">
    <border>
      <left/>
      <right/>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59">
    <xf numFmtId="0" fontId="0" fillId="0" borderId="0" xfId="0"/>
    <xf numFmtId="0" fontId="0" fillId="0" borderId="0" xfId="0" applyFill="1"/>
    <xf numFmtId="0" fontId="1" fillId="0" borderId="0" xfId="0" applyFont="1"/>
    <xf numFmtId="0" fontId="2" fillId="4" borderId="5" xfId="0" applyFont="1" applyFill="1" applyBorder="1" applyAlignment="1">
      <alignment horizontal="center" vertical="justify" wrapText="1"/>
    </xf>
    <xf numFmtId="0" fontId="2" fillId="4" borderId="5" xfId="0" applyFont="1" applyFill="1" applyBorder="1" applyAlignment="1">
      <alignment horizontal="center" vertical="center" wrapText="1"/>
    </xf>
    <xf numFmtId="0" fontId="3" fillId="5" borderId="5" xfId="0" applyFont="1" applyFill="1" applyBorder="1" applyAlignment="1">
      <alignment vertical="top" wrapText="1"/>
    </xf>
    <xf numFmtId="0" fontId="2" fillId="0" borderId="5" xfId="0" applyFont="1" applyFill="1" applyBorder="1" applyAlignment="1">
      <alignment vertical="top" wrapText="1"/>
    </xf>
    <xf numFmtId="0" fontId="3" fillId="0" borderId="5" xfId="0" applyFont="1" applyFill="1" applyBorder="1" applyAlignment="1">
      <alignment vertical="top"/>
    </xf>
    <xf numFmtId="0" fontId="3" fillId="0" borderId="5" xfId="0" applyFont="1" applyFill="1" applyBorder="1" applyAlignment="1">
      <alignment vertical="top" wrapText="1"/>
    </xf>
    <xf numFmtId="0" fontId="3" fillId="0" borderId="5" xfId="0" applyFont="1" applyFill="1" applyBorder="1" applyAlignment="1">
      <alignment horizontal="right" vertical="top"/>
    </xf>
    <xf numFmtId="0" fontId="2" fillId="0" borderId="5" xfId="0" applyFont="1" applyFill="1" applyBorder="1" applyAlignment="1">
      <alignment vertical="top"/>
    </xf>
    <xf numFmtId="0" fontId="4" fillId="0" borderId="5" xfId="0" applyFont="1" applyFill="1" applyBorder="1" applyAlignment="1">
      <alignment vertical="top" wrapText="1"/>
    </xf>
    <xf numFmtId="165" fontId="3" fillId="0" borderId="5" xfId="0" applyNumberFormat="1" applyFont="1" applyFill="1" applyBorder="1" applyAlignment="1">
      <alignment horizontal="right" vertical="top"/>
    </xf>
    <xf numFmtId="0" fontId="8" fillId="0" borderId="5" xfId="0" applyFont="1" applyFill="1" applyBorder="1" applyAlignment="1">
      <alignment vertical="top" wrapText="1"/>
    </xf>
    <xf numFmtId="0" fontId="3" fillId="0" borderId="5" xfId="0" applyFont="1" applyFill="1" applyBorder="1" applyAlignment="1">
      <alignment vertical="top" wrapText="1"/>
    </xf>
    <xf numFmtId="0" fontId="6" fillId="0" borderId="5" xfId="0" applyFont="1" applyBorder="1" applyAlignment="1">
      <alignment wrapText="1"/>
    </xf>
    <xf numFmtId="0" fontId="6" fillId="0" borderId="5" xfId="0" applyFont="1" applyBorder="1" applyAlignment="1">
      <alignment vertical="top" wrapText="1"/>
    </xf>
    <xf numFmtId="0" fontId="5" fillId="0" borderId="5" xfId="0" applyFont="1" applyFill="1" applyBorder="1" applyAlignment="1">
      <alignment vertical="top" wrapText="1"/>
    </xf>
    <xf numFmtId="0" fontId="0" fillId="0" borderId="5" xfId="0" applyBorder="1" applyAlignment="1">
      <alignment vertical="top"/>
    </xf>
    <xf numFmtId="0" fontId="10" fillId="0" borderId="5" xfId="0" applyFont="1" applyBorder="1" applyAlignment="1">
      <alignment horizontal="left" vertical="center" wrapText="1"/>
    </xf>
    <xf numFmtId="0" fontId="0" fillId="2" borderId="0" xfId="0" applyFill="1"/>
    <xf numFmtId="0" fontId="6" fillId="0" borderId="5" xfId="0" applyFont="1" applyBorder="1" applyAlignment="1">
      <alignment horizontal="center" vertical="center"/>
    </xf>
    <xf numFmtId="0" fontId="10" fillId="0" borderId="5" xfId="0" applyFont="1" applyBorder="1" applyAlignment="1">
      <alignment vertical="center" wrapText="1"/>
    </xf>
    <xf numFmtId="0" fontId="0" fillId="0" borderId="0" xfId="0" applyAlignment="1">
      <alignment vertical="center"/>
    </xf>
    <xf numFmtId="0" fontId="9" fillId="0" borderId="5" xfId="0" applyFont="1" applyFill="1" applyBorder="1" applyAlignment="1">
      <alignment horizontal="left" vertical="center" wrapText="1"/>
    </xf>
    <xf numFmtId="0" fontId="6" fillId="0" borderId="5" xfId="0" applyFont="1" applyBorder="1" applyAlignment="1">
      <alignment vertical="center"/>
    </xf>
    <xf numFmtId="0" fontId="6" fillId="0" borderId="5" xfId="0" applyFont="1" applyBorder="1" applyAlignment="1">
      <alignment horizontal="left" vertical="top" wrapText="1"/>
    </xf>
    <xf numFmtId="0" fontId="10" fillId="0" borderId="5" xfId="0" applyFont="1" applyBorder="1" applyAlignment="1">
      <alignment horizontal="left" vertical="top" wrapText="1"/>
    </xf>
    <xf numFmtId="0" fontId="10" fillId="0" borderId="4" xfId="0" applyFont="1" applyBorder="1" applyAlignment="1">
      <alignment horizontal="left" vertical="center" wrapText="1"/>
    </xf>
    <xf numFmtId="0" fontId="6" fillId="0" borderId="5" xfId="0" applyFont="1" applyBorder="1" applyAlignment="1">
      <alignment vertical="center" wrapText="1"/>
    </xf>
    <xf numFmtId="0" fontId="6" fillId="0" borderId="5" xfId="0" applyFont="1" applyBorder="1" applyAlignment="1">
      <alignment horizontal="justify" vertical="center" wrapText="1"/>
    </xf>
    <xf numFmtId="0" fontId="6" fillId="0" borderId="5" xfId="0" applyFont="1" applyBorder="1" applyAlignment="1">
      <alignment horizontal="left" vertical="center" wrapText="1"/>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6" fillId="0" borderId="5" xfId="0" applyFont="1" applyBorder="1" applyAlignment="1">
      <alignment horizontal="center" vertical="center" wrapText="1"/>
    </xf>
    <xf numFmtId="0" fontId="12" fillId="0" borderId="5" xfId="0" applyFont="1" applyBorder="1" applyAlignment="1">
      <alignment horizontal="justify" vertical="center" wrapText="1"/>
    </xf>
    <xf numFmtId="0" fontId="11" fillId="3" borderId="5" xfId="0" applyFont="1" applyFill="1" applyBorder="1" applyAlignment="1">
      <alignment horizontal="justify" vertical="center" wrapText="1"/>
    </xf>
    <xf numFmtId="2" fontId="12" fillId="0" borderId="5" xfId="0" applyNumberFormat="1" applyFont="1" applyBorder="1" applyAlignment="1">
      <alignment vertical="center" wrapText="1"/>
    </xf>
    <xf numFmtId="0" fontId="13" fillId="0" borderId="5" xfId="0" applyFont="1" applyBorder="1" applyAlignment="1">
      <alignment horizontal="justify" vertical="center" wrapText="1"/>
    </xf>
    <xf numFmtId="2" fontId="12" fillId="0" borderId="5" xfId="0" applyNumberFormat="1" applyFont="1" applyBorder="1" applyAlignment="1">
      <alignment vertical="center"/>
    </xf>
    <xf numFmtId="0" fontId="14" fillId="0" borderId="5" xfId="0" applyFont="1" applyBorder="1" applyAlignment="1">
      <alignment horizontal="justify" vertical="center" wrapText="1"/>
    </xf>
    <xf numFmtId="0" fontId="12" fillId="0" borderId="5" xfId="0" applyFont="1" applyBorder="1" applyAlignment="1">
      <alignment horizontal="left" vertical="center" wrapText="1"/>
    </xf>
    <xf numFmtId="2" fontId="12" fillId="0" borderId="5" xfId="0" applyNumberFormat="1" applyFont="1" applyBorder="1" applyAlignment="1">
      <alignment horizontal="left" vertical="center" wrapText="1"/>
    </xf>
    <xf numFmtId="0" fontId="12" fillId="0" borderId="0" xfId="0" applyFont="1"/>
    <xf numFmtId="0" fontId="12" fillId="0" borderId="5" xfId="0" applyFont="1" applyBorder="1" applyAlignment="1">
      <alignment vertical="center"/>
    </xf>
    <xf numFmtId="0" fontId="13" fillId="0" borderId="5" xfId="0" applyFont="1" applyBorder="1" applyAlignment="1">
      <alignment vertical="center" wrapText="1"/>
    </xf>
    <xf numFmtId="0" fontId="12" fillId="2" borderId="0" xfId="0" applyFont="1" applyFill="1"/>
    <xf numFmtId="0" fontId="12" fillId="0" borderId="0" xfId="0" applyFont="1" applyAlignment="1">
      <alignment vertical="center"/>
    </xf>
    <xf numFmtId="0" fontId="12" fillId="0" borderId="5" xfId="0" applyFont="1" applyBorder="1" applyAlignment="1">
      <alignment horizontal="justify" vertical="center"/>
    </xf>
    <xf numFmtId="0" fontId="13" fillId="0" borderId="5" xfId="0" applyFont="1" applyBorder="1" applyAlignment="1">
      <alignment horizontal="left" vertical="center" wrapText="1"/>
    </xf>
    <xf numFmtId="2" fontId="11" fillId="0" borderId="5" xfId="0" applyNumberFormat="1" applyFont="1" applyBorder="1" applyAlignment="1">
      <alignment horizontal="left" vertical="center" wrapText="1"/>
    </xf>
    <xf numFmtId="2" fontId="13" fillId="0" borderId="5" xfId="0" applyNumberFormat="1" applyFont="1" applyBorder="1" applyAlignment="1">
      <alignment horizontal="left" vertical="center" wrapText="1"/>
    </xf>
    <xf numFmtId="0" fontId="12" fillId="0" borderId="5" xfId="0" applyFont="1" applyBorder="1" applyAlignment="1">
      <alignment vertical="center" wrapText="1"/>
    </xf>
    <xf numFmtId="0" fontId="11" fillId="0" borderId="5" xfId="0" applyFont="1" applyBorder="1" applyAlignment="1">
      <alignment vertical="center" wrapText="1"/>
    </xf>
    <xf numFmtId="164" fontId="12" fillId="0" borderId="5" xfId="0" applyNumberFormat="1" applyFont="1" applyBorder="1" applyAlignment="1">
      <alignment vertical="center"/>
    </xf>
    <xf numFmtId="164" fontId="11" fillId="3" borderId="5" xfId="0" applyNumberFormat="1" applyFont="1" applyFill="1" applyBorder="1" applyAlignment="1">
      <alignment vertical="center"/>
    </xf>
    <xf numFmtId="164" fontId="15" fillId="0" borderId="5" xfId="0" applyNumberFormat="1" applyFont="1" applyBorder="1" applyAlignment="1">
      <alignment horizontal="left" vertical="center"/>
    </xf>
    <xf numFmtId="2" fontId="11" fillId="3" borderId="5" xfId="0" applyNumberFormat="1" applyFont="1" applyFill="1" applyBorder="1" applyAlignment="1">
      <alignment vertical="center"/>
    </xf>
    <xf numFmtId="164" fontId="11" fillId="0" borderId="5" xfId="0" applyNumberFormat="1" applyFont="1" applyBorder="1" applyAlignment="1">
      <alignment horizontal="left" vertical="center" wrapText="1"/>
    </xf>
    <xf numFmtId="164" fontId="11" fillId="3" borderId="5" xfId="0" applyNumberFormat="1" applyFont="1" applyFill="1" applyBorder="1" applyAlignment="1">
      <alignment horizontal="left" vertical="center" wrapText="1"/>
    </xf>
    <xf numFmtId="2" fontId="11" fillId="0" borderId="5" xfId="0" applyNumberFormat="1" applyFont="1" applyBorder="1" applyAlignment="1">
      <alignment vertical="center"/>
    </xf>
    <xf numFmtId="2" fontId="11" fillId="3" borderId="5" xfId="0" applyNumberFormat="1" applyFont="1" applyFill="1" applyBorder="1" applyAlignment="1">
      <alignment horizontal="left" vertical="center" wrapText="1"/>
    </xf>
    <xf numFmtId="0" fontId="13" fillId="0" borderId="5" xfId="0" applyFont="1" applyBorder="1" applyAlignment="1">
      <alignment vertical="center"/>
    </xf>
    <xf numFmtId="164" fontId="16" fillId="6" borderId="5" xfId="0" applyNumberFormat="1" applyFont="1" applyFill="1" applyBorder="1" applyAlignment="1">
      <alignment vertical="center"/>
    </xf>
    <xf numFmtId="164" fontId="13" fillId="0" borderId="5" xfId="0" applyNumberFormat="1" applyFont="1" applyBorder="1" applyAlignment="1">
      <alignment horizontal="left" vertical="center" wrapText="1"/>
    </xf>
    <xf numFmtId="2" fontId="16" fillId="6" borderId="5" xfId="0" applyNumberFormat="1" applyFont="1" applyFill="1" applyBorder="1" applyAlignment="1">
      <alignment vertical="center"/>
    </xf>
    <xf numFmtId="2" fontId="13" fillId="0" borderId="5" xfId="0" applyNumberFormat="1" applyFont="1" applyBorder="1" applyAlignment="1">
      <alignment vertical="center"/>
    </xf>
    <xf numFmtId="164" fontId="12" fillId="0" borderId="5" xfId="0" applyNumberFormat="1" applyFont="1" applyBorder="1" applyAlignment="1">
      <alignment horizontal="left" vertical="center" wrapText="1"/>
    </xf>
    <xf numFmtId="164" fontId="11" fillId="3" borderId="5" xfId="0" applyNumberFormat="1" applyFont="1" applyFill="1" applyBorder="1" applyAlignment="1">
      <alignment horizontal="right" vertical="center" wrapText="1"/>
    </xf>
    <xf numFmtId="2" fontId="11" fillId="3" borderId="5" xfId="0" applyNumberFormat="1" applyFont="1" applyFill="1" applyBorder="1" applyAlignment="1">
      <alignment horizontal="right" vertical="center" wrapText="1"/>
    </xf>
    <xf numFmtId="0" fontId="6" fillId="0" borderId="0" xfId="0" applyFont="1" applyBorder="1" applyAlignment="1">
      <alignment vertical="top" wrapText="1"/>
    </xf>
    <xf numFmtId="0" fontId="6" fillId="0" borderId="6" xfId="0" applyFont="1" applyBorder="1" applyAlignment="1">
      <alignment horizontal="left" vertical="top" wrapText="1"/>
    </xf>
    <xf numFmtId="0" fontId="10" fillId="0" borderId="15" xfId="0" applyFont="1" applyBorder="1" applyAlignment="1">
      <alignment horizontal="justify" vertical="center" wrapText="1"/>
    </xf>
    <xf numFmtId="0" fontId="9" fillId="0" borderId="15" xfId="0" applyFont="1" applyBorder="1" applyAlignment="1">
      <alignment horizontal="justify" vertical="center" wrapText="1"/>
    </xf>
    <xf numFmtId="0" fontId="10" fillId="0" borderId="15" xfId="0" applyFont="1" applyBorder="1" applyAlignment="1">
      <alignment horizontal="left" vertical="top" wrapText="1"/>
    </xf>
    <xf numFmtId="0" fontId="6" fillId="0" borderId="6" xfId="0" applyFont="1" applyBorder="1" applyAlignment="1">
      <alignment horizontal="justify" vertical="center"/>
    </xf>
    <xf numFmtId="0" fontId="6" fillId="0" borderId="0" xfId="0" applyFont="1" applyBorder="1" applyAlignment="1">
      <alignment horizontal="left" vertical="top" wrapText="1"/>
    </xf>
    <xf numFmtId="0" fontId="9" fillId="0" borderId="15" xfId="0" applyFont="1" applyBorder="1" applyAlignment="1">
      <alignment horizontal="left" vertical="center" wrapText="1"/>
    </xf>
    <xf numFmtId="0" fontId="6" fillId="0" borderId="17" xfId="0" applyFont="1" applyBorder="1" applyAlignment="1">
      <alignment horizontal="left" vertical="top" wrapText="1"/>
    </xf>
    <xf numFmtId="0" fontId="6" fillId="0" borderId="6" xfId="0" applyFont="1" applyBorder="1" applyAlignment="1">
      <alignment vertical="top" wrapText="1"/>
    </xf>
    <xf numFmtId="0" fontId="6" fillId="0" borderId="6" xfId="0" applyFont="1" applyBorder="1" applyAlignment="1">
      <alignment horizontal="left" vertical="center" wrapText="1"/>
    </xf>
    <xf numFmtId="0" fontId="6" fillId="0" borderId="15" xfId="0" applyFont="1" applyBorder="1" applyAlignment="1">
      <alignment horizontal="left" vertical="top" wrapText="1"/>
    </xf>
    <xf numFmtId="0" fontId="10" fillId="0" borderId="17" xfId="0" applyFont="1" applyBorder="1" applyAlignment="1">
      <alignment horizontal="justify" vertical="center" wrapText="1"/>
    </xf>
    <xf numFmtId="0" fontId="6" fillId="0" borderId="0" xfId="0" applyFont="1" applyBorder="1" applyAlignment="1">
      <alignment vertical="center" wrapText="1"/>
    </xf>
    <xf numFmtId="0" fontId="10" fillId="0" borderId="16" xfId="0" applyFont="1" applyBorder="1" applyAlignment="1">
      <alignment horizontal="left" vertical="top" wrapText="1"/>
    </xf>
    <xf numFmtId="0" fontId="6" fillId="0" borderId="10" xfId="0" applyFont="1" applyBorder="1" applyAlignment="1">
      <alignment horizontal="left" vertical="center" wrapText="1"/>
    </xf>
    <xf numFmtId="0" fontId="6" fillId="0" borderId="10" xfId="0" applyFont="1" applyBorder="1" applyAlignment="1">
      <alignment horizontal="justify" vertical="center"/>
    </xf>
    <xf numFmtId="0" fontId="6" fillId="0" borderId="11" xfId="0" applyFont="1" applyBorder="1" applyAlignment="1">
      <alignment horizontal="left" vertical="center" wrapText="1"/>
    </xf>
    <xf numFmtId="0" fontId="11" fillId="3" borderId="6" xfId="0" applyFont="1" applyFill="1" applyBorder="1" applyAlignment="1">
      <alignment horizontal="justify" vertical="center" wrapText="1"/>
    </xf>
    <xf numFmtId="0" fontId="12" fillId="0" borderId="15" xfId="0" applyFont="1" applyBorder="1" applyAlignment="1">
      <alignment horizontal="justify" vertical="center" wrapText="1"/>
    </xf>
    <xf numFmtId="164" fontId="11" fillId="3" borderId="6" xfId="0" applyNumberFormat="1" applyFont="1" applyFill="1" applyBorder="1" applyAlignment="1">
      <alignment vertical="center"/>
    </xf>
    <xf numFmtId="2" fontId="11" fillId="3" borderId="6" xfId="0" applyNumberFormat="1" applyFont="1" applyFill="1" applyBorder="1" applyAlignment="1">
      <alignment vertical="center"/>
    </xf>
    <xf numFmtId="164" fontId="11" fillId="3" borderId="6" xfId="0" applyNumberFormat="1" applyFont="1" applyFill="1" applyBorder="1" applyAlignment="1">
      <alignment horizontal="left" vertical="center" wrapText="1"/>
    </xf>
    <xf numFmtId="2" fontId="11" fillId="3" borderId="6" xfId="0" applyNumberFormat="1" applyFont="1" applyFill="1" applyBorder="1" applyAlignment="1">
      <alignment horizontal="left" vertical="center" wrapText="1"/>
    </xf>
    <xf numFmtId="2" fontId="16" fillId="6" borderId="6" xfId="0" applyNumberFormat="1" applyFont="1" applyFill="1" applyBorder="1" applyAlignment="1">
      <alignment vertical="center"/>
    </xf>
    <xf numFmtId="2" fontId="11" fillId="3" borderId="6" xfId="0" applyNumberFormat="1" applyFont="1" applyFill="1" applyBorder="1" applyAlignment="1">
      <alignment horizontal="right" vertical="center" wrapText="1"/>
    </xf>
    <xf numFmtId="0" fontId="12" fillId="0" borderId="10" xfId="0" applyFont="1" applyBorder="1" applyAlignment="1">
      <alignment vertical="center"/>
    </xf>
    <xf numFmtId="2" fontId="17" fillId="0" borderId="10" xfId="0" applyNumberFormat="1" applyFont="1" applyBorder="1" applyAlignment="1">
      <alignment horizontal="left" vertical="center" wrapText="1"/>
    </xf>
    <xf numFmtId="2" fontId="17" fillId="3" borderId="10" xfId="0" applyNumberFormat="1" applyFont="1" applyFill="1" applyBorder="1" applyAlignment="1">
      <alignment horizontal="left" vertical="center" wrapText="1"/>
    </xf>
    <xf numFmtId="2" fontId="17" fillId="3" borderId="11" xfId="0" applyNumberFormat="1" applyFont="1" applyFill="1" applyBorder="1" applyAlignment="1">
      <alignment horizontal="left" vertical="center" wrapText="1"/>
    </xf>
    <xf numFmtId="0" fontId="6" fillId="0" borderId="25" xfId="0" applyFont="1" applyBorder="1" applyAlignment="1">
      <alignment horizontal="justify" vertical="center" wrapText="1"/>
    </xf>
    <xf numFmtId="0" fontId="6" fillId="0" borderId="13" xfId="0" applyFont="1" applyBorder="1" applyAlignment="1">
      <alignment horizontal="center" vertical="center" wrapText="1"/>
    </xf>
    <xf numFmtId="0" fontId="6" fillId="0" borderId="13" xfId="0" applyFont="1" applyBorder="1" applyAlignment="1">
      <alignment horizontal="justify" vertical="center" wrapText="1"/>
    </xf>
    <xf numFmtId="0" fontId="6" fillId="0" borderId="14" xfId="0" applyFont="1" applyBorder="1" applyAlignment="1">
      <alignment horizontal="left" vertical="top" wrapText="1"/>
    </xf>
    <xf numFmtId="0" fontId="7" fillId="0" borderId="10"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15" xfId="0" applyFont="1" applyBorder="1" applyAlignment="1">
      <alignment horizontal="left" vertical="center" wrapText="1"/>
    </xf>
    <xf numFmtId="0" fontId="12" fillId="0" borderId="5" xfId="0" applyFont="1" applyBorder="1" applyAlignment="1">
      <alignment horizontal="justify" vertical="center" wrapText="1"/>
    </xf>
    <xf numFmtId="0" fontId="12" fillId="0" borderId="15" xfId="0" applyFont="1" applyBorder="1" applyAlignment="1">
      <alignment horizontal="left" vertical="center" wrapText="1"/>
    </xf>
    <xf numFmtId="0" fontId="6" fillId="0" borderId="0" xfId="0" applyFont="1" applyBorder="1" applyAlignment="1">
      <alignment horizontal="justify" vertical="center" wrapText="1"/>
    </xf>
    <xf numFmtId="0" fontId="9" fillId="0" borderId="10" xfId="0" applyFont="1" applyBorder="1" applyAlignment="1">
      <alignment vertical="center" wrapText="1"/>
    </xf>
    <xf numFmtId="0" fontId="9" fillId="0" borderId="5" xfId="0" applyFont="1" applyBorder="1" applyAlignment="1">
      <alignment horizontal="left" vertical="center" wrapText="1"/>
    </xf>
    <xf numFmtId="0" fontId="12" fillId="0" borderId="5" xfId="0" applyFont="1" applyBorder="1" applyAlignment="1">
      <alignment horizontal="justify" vertical="center" wrapText="1"/>
    </xf>
    <xf numFmtId="0" fontId="11" fillId="0" borderId="16" xfId="0" applyFont="1" applyBorder="1" applyAlignment="1">
      <alignment horizontal="left" vertical="center"/>
    </xf>
    <xf numFmtId="0" fontId="11" fillId="0" borderId="10" xfId="0" applyFont="1" applyBorder="1" applyAlignment="1">
      <alignment horizontal="left" vertical="center"/>
    </xf>
    <xf numFmtId="0" fontId="11" fillId="0" borderId="15" xfId="0" applyFont="1" applyBorder="1" applyAlignment="1">
      <alignment horizontal="left" vertical="center"/>
    </xf>
    <xf numFmtId="0" fontId="11" fillId="0" borderId="5" xfId="0" applyFont="1" applyBorder="1" applyAlignment="1">
      <alignment horizontal="left" vertical="center"/>
    </xf>
    <xf numFmtId="0" fontId="12" fillId="0" borderId="15" xfId="0" applyFont="1" applyBorder="1" applyAlignment="1">
      <alignment horizontal="center" vertical="center" wrapText="1"/>
    </xf>
    <xf numFmtId="0" fontId="12" fillId="0" borderId="15" xfId="0" applyFont="1" applyBorder="1" applyAlignment="1">
      <alignment horizontal="left" vertical="center" wrapText="1"/>
    </xf>
    <xf numFmtId="0" fontId="12" fillId="0" borderId="15"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2" fillId="0" borderId="15" xfId="0" applyFont="1" applyBorder="1" applyAlignment="1">
      <alignment horizontal="left" vertical="center"/>
    </xf>
    <xf numFmtId="0" fontId="12" fillId="0" borderId="5" xfId="0" applyFont="1" applyBorder="1" applyAlignment="1">
      <alignment horizontal="left" vertical="center"/>
    </xf>
    <xf numFmtId="0" fontId="13" fillId="0" borderId="15" xfId="0" applyFont="1" applyBorder="1" applyAlignment="1">
      <alignment horizontal="left" vertical="center" wrapText="1"/>
    </xf>
    <xf numFmtId="0" fontId="11" fillId="0" borderId="15"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2" fillId="0" borderId="15" xfId="0" applyFont="1" applyBorder="1" applyAlignment="1">
      <alignment vertical="center" wrapText="1"/>
    </xf>
    <xf numFmtId="0" fontId="6" fillId="0" borderId="0" xfId="0" applyFont="1" applyBorder="1" applyAlignment="1">
      <alignment horizontal="right" vertical="center"/>
    </xf>
    <xf numFmtId="0" fontId="12" fillId="0" borderId="26" xfId="0" applyFont="1" applyBorder="1" applyAlignment="1">
      <alignment horizontal="justify" vertical="center" wrapText="1"/>
    </xf>
    <xf numFmtId="0" fontId="12" fillId="0" borderId="15" xfId="0" applyFont="1" applyBorder="1" applyAlignment="1">
      <alignment horizontal="justify" vertical="center" wrapText="1"/>
    </xf>
    <xf numFmtId="0" fontId="12" fillId="0" borderId="27" xfId="0" applyFont="1" applyBorder="1" applyAlignment="1">
      <alignment horizontal="justify" vertical="center" wrapText="1"/>
    </xf>
    <xf numFmtId="0" fontId="12" fillId="0" borderId="5" xfId="0" applyFont="1" applyBorder="1" applyAlignment="1">
      <alignment horizontal="justify" vertical="center" wrapText="1"/>
    </xf>
    <xf numFmtId="0" fontId="12" fillId="0" borderId="28" xfId="0" applyFont="1" applyBorder="1" applyAlignment="1">
      <alignment horizontal="justify" vertical="center" wrapText="1"/>
    </xf>
    <xf numFmtId="0" fontId="6" fillId="0" borderId="0" xfId="0" applyFont="1" applyBorder="1" applyAlignment="1">
      <alignment horizontal="center" vertical="center"/>
    </xf>
    <xf numFmtId="0" fontId="0" fillId="0" borderId="0" xfId="0" applyAlignment="1">
      <alignment horizontal="right"/>
    </xf>
    <xf numFmtId="0" fontId="2" fillId="0" borderId="0" xfId="0" applyFont="1" applyFill="1" applyBorder="1" applyAlignment="1">
      <alignment horizontal="center"/>
    </xf>
    <xf numFmtId="0" fontId="8" fillId="0" borderId="20" xfId="0" applyFont="1" applyFill="1" applyBorder="1" applyAlignment="1">
      <alignment horizontal="center" wrapText="1"/>
    </xf>
    <xf numFmtId="0" fontId="5" fillId="0" borderId="8" xfId="0" applyFont="1" applyFill="1" applyBorder="1" applyAlignment="1">
      <alignment vertical="top" wrapText="1"/>
    </xf>
    <xf numFmtId="0" fontId="5" fillId="0" borderId="3" xfId="0" applyFont="1" applyFill="1" applyBorder="1" applyAlignment="1">
      <alignment vertical="top" wrapText="1"/>
    </xf>
    <xf numFmtId="0" fontId="5" fillId="0" borderId="13" xfId="0" applyFont="1" applyFill="1" applyBorder="1" applyAlignment="1">
      <alignment vertical="top" wrapText="1"/>
    </xf>
    <xf numFmtId="0" fontId="2" fillId="0" borderId="19"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7"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4" xfId="0" applyFont="1" applyFill="1" applyBorder="1" applyAlignment="1">
      <alignment horizontal="center" vertical="top" wrapText="1"/>
    </xf>
    <xf numFmtId="0" fontId="6" fillId="0" borderId="0" xfId="0" applyFont="1" applyBorder="1" applyAlignment="1">
      <alignment horizontal="right" wrapText="1"/>
    </xf>
    <xf numFmtId="0" fontId="7" fillId="0" borderId="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3" xfId="0" applyFont="1" applyBorder="1" applyAlignment="1">
      <alignment horizontal="justify" vertical="center" wrapText="1"/>
    </xf>
    <xf numFmtId="0" fontId="7" fillId="0" borderId="2"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52"/>
  <sheetViews>
    <sheetView topLeftCell="A46" zoomScale="90" zoomScaleNormal="90" workbookViewId="0">
      <selection activeCell="Y7" sqref="Y7"/>
    </sheetView>
  </sheetViews>
  <sheetFormatPr defaultRowHeight="15" x14ac:dyDescent="0.25"/>
  <cols>
    <col min="1" max="1" width="19" customWidth="1"/>
    <col min="2" max="2" width="32.42578125" customWidth="1"/>
    <col min="3" max="3" width="22.5703125" customWidth="1"/>
    <col min="4" max="4" width="10.85546875" customWidth="1"/>
    <col min="5" max="5" width="8.140625" customWidth="1"/>
    <col min="6" max="6" width="8.42578125" customWidth="1"/>
    <col min="7" max="7" width="10.42578125" customWidth="1"/>
    <col min="8" max="8" width="5.85546875" customWidth="1"/>
    <col min="9" max="9" width="10.7109375" style="20" customWidth="1"/>
    <col min="10" max="10" width="8.140625" customWidth="1"/>
    <col min="11" max="11" width="10.5703125" customWidth="1"/>
    <col min="12" max="12" width="5.42578125" customWidth="1"/>
    <col min="13" max="13" width="16.85546875" style="23" customWidth="1"/>
    <col min="14" max="14" width="10.42578125" style="20" customWidth="1"/>
    <col min="15" max="15" width="6.42578125" customWidth="1"/>
    <col min="16" max="16" width="7.85546875" customWidth="1"/>
    <col min="17" max="17" width="6.7109375" customWidth="1"/>
    <col min="18" max="18" width="7.7109375" style="20" customWidth="1"/>
  </cols>
  <sheetData>
    <row r="1" spans="1:18" ht="13.5" customHeight="1" x14ac:dyDescent="0.25">
      <c r="A1" s="129" t="s">
        <v>35</v>
      </c>
      <c r="B1" s="129"/>
      <c r="C1" s="129"/>
      <c r="D1" s="129"/>
      <c r="E1" s="129"/>
      <c r="F1" s="129"/>
      <c r="G1" s="129"/>
      <c r="H1" s="129"/>
      <c r="I1" s="129"/>
      <c r="J1" s="129"/>
      <c r="K1" s="129"/>
      <c r="L1" s="129"/>
      <c r="M1" s="129"/>
      <c r="N1" s="129"/>
      <c r="O1" s="129"/>
      <c r="P1" s="129"/>
      <c r="Q1" s="129"/>
      <c r="R1" s="129"/>
    </row>
    <row r="2" spans="1:18" ht="13.5" customHeight="1" thickBot="1" x14ac:dyDescent="0.3">
      <c r="A2" s="135" t="s">
        <v>22</v>
      </c>
      <c r="B2" s="135"/>
      <c r="C2" s="135"/>
      <c r="D2" s="135"/>
      <c r="E2" s="135"/>
      <c r="F2" s="135"/>
      <c r="G2" s="135"/>
      <c r="H2" s="135"/>
      <c r="I2" s="135"/>
      <c r="J2" s="135"/>
      <c r="K2" s="135"/>
      <c r="L2" s="135"/>
      <c r="M2" s="135"/>
      <c r="N2" s="135"/>
      <c r="O2" s="135"/>
      <c r="P2" s="135"/>
      <c r="Q2" s="135"/>
      <c r="R2" s="135"/>
    </row>
    <row r="3" spans="1:18" x14ac:dyDescent="0.25">
      <c r="A3" s="130" t="s">
        <v>23</v>
      </c>
      <c r="B3" s="132" t="s">
        <v>24</v>
      </c>
      <c r="C3" s="132" t="s">
        <v>25</v>
      </c>
      <c r="D3" s="132" t="s">
        <v>26</v>
      </c>
      <c r="E3" s="132" t="s">
        <v>27</v>
      </c>
      <c r="F3" s="132" t="s">
        <v>33</v>
      </c>
      <c r="G3" s="132"/>
      <c r="H3" s="132"/>
      <c r="I3" s="132"/>
      <c r="J3" s="132" t="s">
        <v>34</v>
      </c>
      <c r="K3" s="132"/>
      <c r="L3" s="132"/>
      <c r="M3" s="132"/>
      <c r="N3" s="132"/>
      <c r="O3" s="132" t="s">
        <v>117</v>
      </c>
      <c r="P3" s="132"/>
      <c r="Q3" s="132"/>
      <c r="R3" s="134"/>
    </row>
    <row r="4" spans="1:18" ht="43.5" customHeight="1" x14ac:dyDescent="0.25">
      <c r="A4" s="131"/>
      <c r="B4" s="133"/>
      <c r="C4" s="133"/>
      <c r="D4" s="133"/>
      <c r="E4" s="133"/>
      <c r="F4" s="105" t="s">
        <v>28</v>
      </c>
      <c r="G4" s="40" t="s">
        <v>29</v>
      </c>
      <c r="H4" s="105" t="s">
        <v>30</v>
      </c>
      <c r="I4" s="36" t="s">
        <v>31</v>
      </c>
      <c r="J4" s="105" t="s">
        <v>28</v>
      </c>
      <c r="K4" s="112" t="s">
        <v>29</v>
      </c>
      <c r="L4" s="105" t="s">
        <v>30</v>
      </c>
      <c r="M4" s="105" t="s">
        <v>32</v>
      </c>
      <c r="N4" s="36" t="s">
        <v>31</v>
      </c>
      <c r="O4" s="105" t="s">
        <v>28</v>
      </c>
      <c r="P4" s="105" t="s">
        <v>29</v>
      </c>
      <c r="Q4" s="105" t="s">
        <v>30</v>
      </c>
      <c r="R4" s="88" t="s">
        <v>31</v>
      </c>
    </row>
    <row r="5" spans="1:18" x14ac:dyDescent="0.25">
      <c r="A5" s="89">
        <v>1</v>
      </c>
      <c r="B5" s="35">
        <v>2</v>
      </c>
      <c r="C5" s="35">
        <v>3</v>
      </c>
      <c r="D5" s="35">
        <v>4</v>
      </c>
      <c r="E5" s="35">
        <v>5</v>
      </c>
      <c r="F5" s="35">
        <v>6</v>
      </c>
      <c r="G5" s="35">
        <v>7</v>
      </c>
      <c r="H5" s="35">
        <v>8</v>
      </c>
      <c r="I5" s="36">
        <v>9</v>
      </c>
      <c r="J5" s="35">
        <v>10</v>
      </c>
      <c r="K5" s="35">
        <v>11</v>
      </c>
      <c r="L5" s="35">
        <v>12</v>
      </c>
      <c r="M5" s="35">
        <v>13</v>
      </c>
      <c r="N5" s="36">
        <v>14</v>
      </c>
      <c r="O5" s="35">
        <v>15</v>
      </c>
      <c r="P5" s="35">
        <v>16</v>
      </c>
      <c r="Q5" s="35">
        <v>17</v>
      </c>
      <c r="R5" s="88">
        <v>18</v>
      </c>
    </row>
    <row r="6" spans="1:18" x14ac:dyDescent="0.25">
      <c r="A6" s="125" t="s">
        <v>109</v>
      </c>
      <c r="B6" s="126"/>
      <c r="C6" s="126"/>
      <c r="D6" s="126"/>
      <c r="E6" s="126"/>
      <c r="F6" s="126"/>
      <c r="G6" s="126"/>
      <c r="H6" s="126"/>
      <c r="I6" s="126"/>
      <c r="J6" s="126"/>
      <c r="K6" s="126"/>
      <c r="L6" s="126"/>
      <c r="M6" s="126"/>
      <c r="N6" s="126"/>
      <c r="O6" s="126"/>
      <c r="P6" s="126"/>
      <c r="Q6" s="126"/>
      <c r="R6" s="127"/>
    </row>
    <row r="7" spans="1:18" ht="140.25" x14ac:dyDescent="0.25">
      <c r="A7" s="128" t="s">
        <v>88</v>
      </c>
      <c r="B7" s="107" t="s">
        <v>86</v>
      </c>
      <c r="C7" s="41" t="s">
        <v>40</v>
      </c>
      <c r="D7" s="52" t="s">
        <v>9</v>
      </c>
      <c r="E7" s="44" t="s">
        <v>50</v>
      </c>
      <c r="F7" s="54">
        <v>86.52</v>
      </c>
      <c r="G7" s="54">
        <v>348.5</v>
      </c>
      <c r="H7" s="39"/>
      <c r="I7" s="55">
        <f t="shared" ref="I7:I9" si="0">F7+G7+H7</f>
        <v>435.02</v>
      </c>
      <c r="J7" s="54">
        <v>86.52</v>
      </c>
      <c r="K7" s="54">
        <v>348.5</v>
      </c>
      <c r="L7" s="39"/>
      <c r="M7" s="37" t="s">
        <v>111</v>
      </c>
      <c r="N7" s="55">
        <f t="shared" ref="N7:N9" si="1">J7+K7++L7</f>
        <v>435.02</v>
      </c>
      <c r="O7" s="39">
        <f>F7-J7</f>
        <v>0</v>
      </c>
      <c r="P7" s="39">
        <f>G7-K7</f>
        <v>0</v>
      </c>
      <c r="Q7" s="39"/>
      <c r="R7" s="90">
        <f t="shared" ref="R7:R9" si="2">I7-N7</f>
        <v>0</v>
      </c>
    </row>
    <row r="8" spans="1:18" ht="100.5" customHeight="1" x14ac:dyDescent="0.25">
      <c r="A8" s="128"/>
      <c r="B8" s="38" t="s">
        <v>89</v>
      </c>
      <c r="C8" s="41" t="s">
        <v>36</v>
      </c>
      <c r="D8" s="52" t="s">
        <v>10</v>
      </c>
      <c r="E8" s="44" t="s">
        <v>50</v>
      </c>
      <c r="F8" s="39">
        <v>84</v>
      </c>
      <c r="G8" s="39">
        <v>320</v>
      </c>
      <c r="H8" s="39"/>
      <c r="I8" s="55">
        <f t="shared" si="0"/>
        <v>404</v>
      </c>
      <c r="J8" s="39">
        <f>F8</f>
        <v>84</v>
      </c>
      <c r="K8" s="39">
        <v>0</v>
      </c>
      <c r="L8" s="39"/>
      <c r="M8" s="39"/>
      <c r="N8" s="55">
        <f t="shared" si="1"/>
        <v>84</v>
      </c>
      <c r="O8" s="39">
        <f>F8-J8</f>
        <v>0</v>
      </c>
      <c r="P8" s="39">
        <f>G8--K8</f>
        <v>320</v>
      </c>
      <c r="Q8" s="39"/>
      <c r="R8" s="90">
        <f t="shared" si="2"/>
        <v>320</v>
      </c>
    </row>
    <row r="9" spans="1:18" ht="87" customHeight="1" x14ac:dyDescent="0.25">
      <c r="A9" s="128"/>
      <c r="B9" s="40" t="s">
        <v>87</v>
      </c>
      <c r="C9" s="41" t="s">
        <v>36</v>
      </c>
      <c r="D9" s="41" t="s">
        <v>10</v>
      </c>
      <c r="E9" s="44" t="s">
        <v>50</v>
      </c>
      <c r="F9" s="56">
        <v>106.5</v>
      </c>
      <c r="G9" s="39">
        <v>348.5</v>
      </c>
      <c r="H9" s="42"/>
      <c r="I9" s="55">
        <f t="shared" si="0"/>
        <v>455</v>
      </c>
      <c r="J9" s="42">
        <f>F9</f>
        <v>106.5</v>
      </c>
      <c r="K9" s="42">
        <v>50</v>
      </c>
      <c r="L9" s="42"/>
      <c r="M9" s="37" t="s">
        <v>110</v>
      </c>
      <c r="N9" s="55">
        <f t="shared" si="1"/>
        <v>156.5</v>
      </c>
      <c r="O9" s="39">
        <f t="shared" ref="O9" si="3">F9-J9</f>
        <v>0</v>
      </c>
      <c r="P9" s="39">
        <f>G9-K9</f>
        <v>298.5</v>
      </c>
      <c r="Q9" s="42"/>
      <c r="R9" s="90">
        <f t="shared" si="2"/>
        <v>298.5</v>
      </c>
    </row>
    <row r="10" spans="1:18" ht="294" customHeight="1" x14ac:dyDescent="0.25">
      <c r="A10" s="128"/>
      <c r="B10" s="49" t="s">
        <v>90</v>
      </c>
      <c r="C10" s="41" t="s">
        <v>37</v>
      </c>
      <c r="D10" s="41" t="s">
        <v>11</v>
      </c>
      <c r="E10" s="44" t="s">
        <v>50</v>
      </c>
      <c r="F10" s="42">
        <v>86.5</v>
      </c>
      <c r="G10" s="39">
        <v>348.5</v>
      </c>
      <c r="H10" s="42"/>
      <c r="I10" s="55">
        <f t="shared" ref="I10:I16" si="4">F10+G10+H10</f>
        <v>435</v>
      </c>
      <c r="J10" s="54">
        <f>F10</f>
        <v>86.5</v>
      </c>
      <c r="K10" s="42">
        <v>100</v>
      </c>
      <c r="L10" s="42"/>
      <c r="M10" s="42" t="s">
        <v>243</v>
      </c>
      <c r="N10" s="55">
        <f t="shared" ref="N10:N16" si="5">J10+K10++L10</f>
        <v>186.5</v>
      </c>
      <c r="O10" s="39">
        <f t="shared" ref="O10:P16" si="6">F10-J10</f>
        <v>0</v>
      </c>
      <c r="P10" s="39">
        <f>G10-K10</f>
        <v>248.5</v>
      </c>
      <c r="Q10" s="42"/>
      <c r="R10" s="90">
        <f>I10-N10</f>
        <v>248.5</v>
      </c>
    </row>
    <row r="11" spans="1:18" ht="86.25" customHeight="1" x14ac:dyDescent="0.25">
      <c r="A11" s="128"/>
      <c r="B11" s="38" t="s">
        <v>91</v>
      </c>
      <c r="C11" s="48" t="s">
        <v>38</v>
      </c>
      <c r="D11" s="52" t="s">
        <v>12</v>
      </c>
      <c r="E11" s="44"/>
      <c r="F11" s="42">
        <v>56.1</v>
      </c>
      <c r="G11" s="42">
        <v>196.5</v>
      </c>
      <c r="H11" s="42"/>
      <c r="I11" s="55">
        <f t="shared" si="4"/>
        <v>252.6</v>
      </c>
      <c r="J11" s="39">
        <f>F11</f>
        <v>56.1</v>
      </c>
      <c r="K11" s="42">
        <v>0</v>
      </c>
      <c r="L11" s="42"/>
      <c r="M11" s="42"/>
      <c r="N11" s="55">
        <f t="shared" si="5"/>
        <v>56.1</v>
      </c>
      <c r="O11" s="39">
        <f t="shared" si="6"/>
        <v>0</v>
      </c>
      <c r="P11" s="39">
        <f t="shared" si="6"/>
        <v>196.5</v>
      </c>
      <c r="Q11" s="42"/>
      <c r="R11" s="91">
        <f t="shared" ref="R11:R16" si="7">I11-N11</f>
        <v>196.5</v>
      </c>
    </row>
    <row r="12" spans="1:18" ht="27.75" customHeight="1" x14ac:dyDescent="0.25">
      <c r="A12" s="115" t="s">
        <v>230</v>
      </c>
      <c r="B12" s="116"/>
      <c r="C12" s="116"/>
      <c r="D12" s="116"/>
      <c r="E12" s="44" t="s">
        <v>50</v>
      </c>
      <c r="F12" s="58">
        <f>F7+F8++F9++F10+F11</f>
        <v>419.62</v>
      </c>
      <c r="G12" s="58">
        <f t="shared" ref="G12:R12" si="8">G7+G8++G9++G10+G11</f>
        <v>1562</v>
      </c>
      <c r="H12" s="58">
        <f t="shared" si="8"/>
        <v>0</v>
      </c>
      <c r="I12" s="59">
        <f>I7+I8++I9++I10+I11</f>
        <v>1981.62</v>
      </c>
      <c r="J12" s="58">
        <f t="shared" si="8"/>
        <v>419.62</v>
      </c>
      <c r="K12" s="58">
        <f t="shared" si="8"/>
        <v>498.5</v>
      </c>
      <c r="L12" s="58">
        <f t="shared" si="8"/>
        <v>0</v>
      </c>
      <c r="M12" s="58"/>
      <c r="N12" s="59">
        <f t="shared" si="8"/>
        <v>918.12</v>
      </c>
      <c r="O12" s="58">
        <f t="shared" si="8"/>
        <v>0</v>
      </c>
      <c r="P12" s="58">
        <f t="shared" si="8"/>
        <v>1063.5</v>
      </c>
      <c r="Q12" s="58">
        <f t="shared" si="8"/>
        <v>0</v>
      </c>
      <c r="R12" s="92">
        <f t="shared" si="8"/>
        <v>1063.5</v>
      </c>
    </row>
    <row r="13" spans="1:18" ht="150" customHeight="1" x14ac:dyDescent="0.25">
      <c r="A13" s="106" t="s">
        <v>104</v>
      </c>
      <c r="B13" s="38" t="s">
        <v>236</v>
      </c>
      <c r="C13" s="41" t="s">
        <v>105</v>
      </c>
      <c r="D13" s="49" t="s">
        <v>237</v>
      </c>
      <c r="E13" s="44" t="s">
        <v>50</v>
      </c>
      <c r="F13" s="42">
        <v>56.1</v>
      </c>
      <c r="G13" s="42">
        <v>196.5</v>
      </c>
      <c r="H13" s="42"/>
      <c r="I13" s="55">
        <f t="shared" si="4"/>
        <v>252.6</v>
      </c>
      <c r="J13" s="42">
        <f>F13</f>
        <v>56.1</v>
      </c>
      <c r="K13" s="42">
        <v>0</v>
      </c>
      <c r="L13" s="42"/>
      <c r="M13" s="42"/>
      <c r="N13" s="55">
        <f t="shared" si="5"/>
        <v>56.1</v>
      </c>
      <c r="O13" s="39">
        <f t="shared" si="6"/>
        <v>0</v>
      </c>
      <c r="P13" s="39">
        <f t="shared" si="6"/>
        <v>196.5</v>
      </c>
      <c r="Q13" s="42"/>
      <c r="R13" s="91">
        <f t="shared" si="7"/>
        <v>196.5</v>
      </c>
    </row>
    <row r="14" spans="1:18" ht="25.5" customHeight="1" x14ac:dyDescent="0.25">
      <c r="A14" s="115" t="s">
        <v>106</v>
      </c>
      <c r="B14" s="116"/>
      <c r="C14" s="116"/>
      <c r="D14" s="116"/>
      <c r="E14" s="44" t="s">
        <v>245</v>
      </c>
      <c r="F14" s="50">
        <v>56.1</v>
      </c>
      <c r="G14" s="50">
        <v>196.5</v>
      </c>
      <c r="H14" s="50"/>
      <c r="I14" s="55">
        <f t="shared" ref="I14" si="9">F14+G14+H14</f>
        <v>252.6</v>
      </c>
      <c r="J14" s="50">
        <f>F14</f>
        <v>56.1</v>
      </c>
      <c r="K14" s="50">
        <v>0</v>
      </c>
      <c r="L14" s="50"/>
      <c r="M14" s="50"/>
      <c r="N14" s="55">
        <f t="shared" ref="N14" si="10">J14+K14++L14</f>
        <v>56.1</v>
      </c>
      <c r="O14" s="60">
        <f t="shared" ref="O14" si="11">F14-J14</f>
        <v>0</v>
      </c>
      <c r="P14" s="60">
        <f t="shared" ref="P14" si="12">G14-K14</f>
        <v>196.5</v>
      </c>
      <c r="Q14" s="50"/>
      <c r="R14" s="91">
        <f t="shared" ref="R14" si="13">I14-N14</f>
        <v>196.5</v>
      </c>
    </row>
    <row r="15" spans="1:18" ht="135.75" customHeight="1" x14ac:dyDescent="0.25">
      <c r="A15" s="124" t="s">
        <v>238</v>
      </c>
      <c r="B15" s="49" t="s">
        <v>239</v>
      </c>
      <c r="C15" s="41" t="s">
        <v>42</v>
      </c>
      <c r="D15" s="41" t="s">
        <v>56</v>
      </c>
      <c r="E15" s="44" t="s">
        <v>50</v>
      </c>
      <c r="F15" s="42">
        <v>106.5</v>
      </c>
      <c r="G15" s="39">
        <v>348.5</v>
      </c>
      <c r="H15" s="42"/>
      <c r="I15" s="55">
        <f t="shared" si="4"/>
        <v>455</v>
      </c>
      <c r="J15" s="42">
        <f>F15</f>
        <v>106.5</v>
      </c>
      <c r="K15" s="42">
        <v>50</v>
      </c>
      <c r="L15" s="42"/>
      <c r="M15" s="37" t="s">
        <v>110</v>
      </c>
      <c r="N15" s="55">
        <f t="shared" si="5"/>
        <v>156.5</v>
      </c>
      <c r="O15" s="39">
        <f t="shared" si="6"/>
        <v>0</v>
      </c>
      <c r="P15" s="39">
        <f>G15-K15</f>
        <v>298.5</v>
      </c>
      <c r="Q15" s="42"/>
      <c r="R15" s="91">
        <f t="shared" si="7"/>
        <v>298.5</v>
      </c>
    </row>
    <row r="16" spans="1:18" ht="201" customHeight="1" x14ac:dyDescent="0.25">
      <c r="A16" s="124"/>
      <c r="B16" s="41" t="s">
        <v>20</v>
      </c>
      <c r="C16" s="41" t="s">
        <v>41</v>
      </c>
      <c r="D16" s="41" t="s">
        <v>12</v>
      </c>
      <c r="E16" s="44" t="s">
        <v>50</v>
      </c>
      <c r="F16" s="42">
        <v>86.5</v>
      </c>
      <c r="G16" s="42">
        <v>348.5</v>
      </c>
      <c r="H16" s="42"/>
      <c r="I16" s="55">
        <f t="shared" si="4"/>
        <v>435</v>
      </c>
      <c r="J16" s="42">
        <f>F16</f>
        <v>86.5</v>
      </c>
      <c r="K16" s="42">
        <v>50</v>
      </c>
      <c r="L16" s="42"/>
      <c r="M16" s="42" t="s">
        <v>244</v>
      </c>
      <c r="N16" s="55">
        <f t="shared" si="5"/>
        <v>136.5</v>
      </c>
      <c r="O16" s="39">
        <f t="shared" si="6"/>
        <v>0</v>
      </c>
      <c r="P16" s="39">
        <f t="shared" si="6"/>
        <v>298.5</v>
      </c>
      <c r="Q16" s="42"/>
      <c r="R16" s="91">
        <f t="shared" si="7"/>
        <v>298.5</v>
      </c>
    </row>
    <row r="17" spans="1:18" ht="30.75" customHeight="1" x14ac:dyDescent="0.25">
      <c r="A17" s="115" t="s">
        <v>16</v>
      </c>
      <c r="B17" s="116"/>
      <c r="C17" s="116"/>
      <c r="D17" s="116"/>
      <c r="E17" s="44" t="s">
        <v>50</v>
      </c>
      <c r="F17" s="50">
        <f>F15+F16</f>
        <v>193</v>
      </c>
      <c r="G17" s="50">
        <f t="shared" ref="G17:R17" si="14">G15+G16</f>
        <v>697</v>
      </c>
      <c r="H17" s="50">
        <f t="shared" si="14"/>
        <v>0</v>
      </c>
      <c r="I17" s="61">
        <f t="shared" si="14"/>
        <v>890</v>
      </c>
      <c r="J17" s="50">
        <f t="shared" si="14"/>
        <v>193</v>
      </c>
      <c r="K17" s="50">
        <f t="shared" si="14"/>
        <v>100</v>
      </c>
      <c r="L17" s="50">
        <f t="shared" si="14"/>
        <v>0</v>
      </c>
      <c r="M17" s="50"/>
      <c r="N17" s="61">
        <f t="shared" si="14"/>
        <v>293</v>
      </c>
      <c r="O17" s="50">
        <f t="shared" si="14"/>
        <v>0</v>
      </c>
      <c r="P17" s="50">
        <f t="shared" si="14"/>
        <v>597</v>
      </c>
      <c r="Q17" s="50">
        <f t="shared" si="14"/>
        <v>0</v>
      </c>
      <c r="R17" s="93">
        <f t="shared" si="14"/>
        <v>597</v>
      </c>
    </row>
    <row r="18" spans="1:18" ht="31.5" customHeight="1" x14ac:dyDescent="0.25">
      <c r="A18" s="115" t="s">
        <v>229</v>
      </c>
      <c r="B18" s="116"/>
      <c r="C18" s="116"/>
      <c r="D18" s="116"/>
      <c r="E18" s="44" t="s">
        <v>50</v>
      </c>
      <c r="F18" s="50">
        <f>F17+F14+F12</f>
        <v>668.72</v>
      </c>
      <c r="G18" s="50">
        <f t="shared" ref="G18:R18" si="15">G17+G14+G12</f>
        <v>2455.5</v>
      </c>
      <c r="H18" s="50">
        <f t="shared" si="15"/>
        <v>0</v>
      </c>
      <c r="I18" s="61">
        <f t="shared" si="15"/>
        <v>3124.22</v>
      </c>
      <c r="J18" s="50">
        <f t="shared" si="15"/>
        <v>668.72</v>
      </c>
      <c r="K18" s="50">
        <f t="shared" si="15"/>
        <v>598.5</v>
      </c>
      <c r="L18" s="50">
        <f t="shared" si="15"/>
        <v>0</v>
      </c>
      <c r="M18" s="50"/>
      <c r="N18" s="61">
        <f t="shared" si="15"/>
        <v>1267.22</v>
      </c>
      <c r="O18" s="50">
        <f t="shared" si="15"/>
        <v>0</v>
      </c>
      <c r="P18" s="50">
        <f t="shared" si="15"/>
        <v>1857</v>
      </c>
      <c r="Q18" s="50">
        <f t="shared" si="15"/>
        <v>0</v>
      </c>
      <c r="R18" s="93">
        <f t="shared" si="15"/>
        <v>1857</v>
      </c>
    </row>
    <row r="19" spans="1:18" ht="22.5" customHeight="1" x14ac:dyDescent="0.25">
      <c r="A19" s="119" t="s">
        <v>240</v>
      </c>
      <c r="B19" s="120"/>
      <c r="C19" s="120"/>
      <c r="D19" s="120"/>
      <c r="E19" s="120"/>
      <c r="F19" s="120"/>
      <c r="G19" s="120"/>
      <c r="H19" s="120"/>
      <c r="I19" s="120"/>
      <c r="J19" s="120"/>
      <c r="K19" s="120"/>
      <c r="L19" s="120"/>
      <c r="M19" s="120"/>
      <c r="N19" s="120"/>
      <c r="O19" s="120"/>
      <c r="P19" s="120"/>
      <c r="Q19" s="120"/>
      <c r="R19" s="121"/>
    </row>
    <row r="20" spans="1:18" ht="117.75" customHeight="1" x14ac:dyDescent="0.25">
      <c r="A20" s="118" t="s">
        <v>241</v>
      </c>
      <c r="B20" s="38" t="s">
        <v>242</v>
      </c>
      <c r="C20" s="44" t="s">
        <v>39</v>
      </c>
      <c r="D20" s="49" t="s">
        <v>57</v>
      </c>
      <c r="E20" s="62" t="s">
        <v>48</v>
      </c>
      <c r="F20" s="51">
        <v>56.1</v>
      </c>
      <c r="G20" s="51">
        <v>196.5</v>
      </c>
      <c r="H20" s="51"/>
      <c r="I20" s="63">
        <f>F20++G20+H20</f>
        <v>252.6</v>
      </c>
      <c r="J20" s="64">
        <f>F20</f>
        <v>56.1</v>
      </c>
      <c r="K20" s="51">
        <v>0</v>
      </c>
      <c r="L20" s="51"/>
      <c r="M20" s="51"/>
      <c r="N20" s="65">
        <v>171.4</v>
      </c>
      <c r="O20" s="66">
        <v>0</v>
      </c>
      <c r="P20" s="66">
        <v>0</v>
      </c>
      <c r="Q20" s="51"/>
      <c r="R20" s="94">
        <v>0</v>
      </c>
    </row>
    <row r="21" spans="1:18" ht="114.75" x14ac:dyDescent="0.25">
      <c r="A21" s="118"/>
      <c r="B21" s="38" t="s">
        <v>183</v>
      </c>
      <c r="C21" s="41" t="s">
        <v>41</v>
      </c>
      <c r="D21" s="41" t="s">
        <v>13</v>
      </c>
      <c r="E21" s="44" t="s">
        <v>49</v>
      </c>
      <c r="F21" s="67">
        <v>86.52</v>
      </c>
      <c r="G21" s="67">
        <v>348.5</v>
      </c>
      <c r="H21" s="42"/>
      <c r="I21" s="55">
        <f t="shared" ref="I21" si="16">F21+G21+H21</f>
        <v>435.02</v>
      </c>
      <c r="J21" s="64">
        <f t="shared" ref="J21:J24" si="17">F21</f>
        <v>86.52</v>
      </c>
      <c r="K21" s="42">
        <v>0</v>
      </c>
      <c r="L21" s="42"/>
      <c r="M21" s="42"/>
      <c r="N21" s="57">
        <f t="shared" ref="N21" si="18">J21+K21++L21</f>
        <v>86.52</v>
      </c>
      <c r="O21" s="39">
        <f t="shared" ref="O21:P24" si="19">F21-J21</f>
        <v>0</v>
      </c>
      <c r="P21" s="39">
        <f t="shared" si="19"/>
        <v>348.5</v>
      </c>
      <c r="Q21" s="42"/>
      <c r="R21" s="91">
        <f t="shared" ref="R21:R24" si="20">I21-N21</f>
        <v>348.5</v>
      </c>
    </row>
    <row r="22" spans="1:18" x14ac:dyDescent="0.25">
      <c r="A22" s="115" t="s">
        <v>231</v>
      </c>
      <c r="B22" s="116"/>
      <c r="C22" s="116"/>
      <c r="D22" s="116"/>
      <c r="E22" s="44" t="s">
        <v>50</v>
      </c>
      <c r="F22" s="58">
        <f>F20+F21</f>
        <v>142.62</v>
      </c>
      <c r="G22" s="58">
        <f t="shared" ref="G22:R22" si="21">G20+G21</f>
        <v>545</v>
      </c>
      <c r="H22" s="58">
        <f t="shared" si="21"/>
        <v>0</v>
      </c>
      <c r="I22" s="59">
        <f t="shared" si="21"/>
        <v>687.62</v>
      </c>
      <c r="J22" s="58">
        <f t="shared" si="21"/>
        <v>142.62</v>
      </c>
      <c r="K22" s="58">
        <f t="shared" si="21"/>
        <v>0</v>
      </c>
      <c r="L22" s="58">
        <f t="shared" si="21"/>
        <v>0</v>
      </c>
      <c r="M22" s="58"/>
      <c r="N22" s="59">
        <f t="shared" si="21"/>
        <v>257.92</v>
      </c>
      <c r="O22" s="58">
        <f t="shared" si="21"/>
        <v>0</v>
      </c>
      <c r="P22" s="58">
        <f t="shared" si="21"/>
        <v>348.5</v>
      </c>
      <c r="Q22" s="58">
        <f t="shared" si="21"/>
        <v>0</v>
      </c>
      <c r="R22" s="92">
        <f t="shared" si="21"/>
        <v>348.5</v>
      </c>
    </row>
    <row r="23" spans="1:18" ht="165.75" customHeight="1" x14ac:dyDescent="0.25">
      <c r="A23" s="118" t="s">
        <v>246</v>
      </c>
      <c r="B23" s="38" t="s">
        <v>184</v>
      </c>
      <c r="C23" s="41" t="s">
        <v>93</v>
      </c>
      <c r="D23" s="41" t="s">
        <v>7</v>
      </c>
      <c r="E23" s="44" t="s">
        <v>50</v>
      </c>
      <c r="F23" s="67">
        <v>56.1</v>
      </c>
      <c r="G23" s="67">
        <v>196.5</v>
      </c>
      <c r="H23" s="42"/>
      <c r="I23" s="68">
        <f>F23+G23+H23</f>
        <v>252.6</v>
      </c>
      <c r="J23" s="64">
        <f t="shared" si="17"/>
        <v>56.1</v>
      </c>
      <c r="K23" s="42">
        <v>196.5</v>
      </c>
      <c r="L23" s="42"/>
      <c r="M23" s="45" t="s">
        <v>108</v>
      </c>
      <c r="N23" s="61">
        <f t="shared" ref="N23" si="22">J23+K23+L23</f>
        <v>252.6</v>
      </c>
      <c r="O23" s="42">
        <f t="shared" si="19"/>
        <v>0</v>
      </c>
      <c r="P23" s="42">
        <f t="shared" si="19"/>
        <v>0</v>
      </c>
      <c r="Q23" s="42"/>
      <c r="R23" s="93">
        <f t="shared" si="20"/>
        <v>0</v>
      </c>
    </row>
    <row r="24" spans="1:18" ht="153" x14ac:dyDescent="0.25">
      <c r="A24" s="118"/>
      <c r="B24" s="38" t="s">
        <v>185</v>
      </c>
      <c r="C24" s="41" t="s">
        <v>92</v>
      </c>
      <c r="D24" s="41" t="s">
        <v>247</v>
      </c>
      <c r="E24" s="44" t="s">
        <v>50</v>
      </c>
      <c r="F24" s="42">
        <v>86.5</v>
      </c>
      <c r="G24" s="42">
        <v>348.5</v>
      </c>
      <c r="H24" s="42"/>
      <c r="I24" s="55">
        <f t="shared" ref="I24:I26" si="23">F24+G24+H24</f>
        <v>435</v>
      </c>
      <c r="J24" s="64">
        <f t="shared" si="17"/>
        <v>86.5</v>
      </c>
      <c r="K24" s="42">
        <v>348.5</v>
      </c>
      <c r="L24" s="42"/>
      <c r="M24" s="45" t="s">
        <v>108</v>
      </c>
      <c r="N24" s="57">
        <f t="shared" ref="N24" si="24">J24+K24++L24</f>
        <v>435</v>
      </c>
      <c r="O24" s="39">
        <f t="shared" si="19"/>
        <v>0</v>
      </c>
      <c r="P24" s="39">
        <f t="shared" si="19"/>
        <v>0</v>
      </c>
      <c r="Q24" s="42"/>
      <c r="R24" s="91">
        <f t="shared" si="20"/>
        <v>0</v>
      </c>
    </row>
    <row r="25" spans="1:18" x14ac:dyDescent="0.25">
      <c r="A25" s="122" t="s">
        <v>107</v>
      </c>
      <c r="B25" s="123"/>
      <c r="C25" s="123"/>
      <c r="D25" s="123"/>
      <c r="E25" s="44" t="s">
        <v>50</v>
      </c>
      <c r="F25" s="50">
        <f>F24+F23</f>
        <v>142.6</v>
      </c>
      <c r="G25" s="50">
        <f t="shared" ref="G25:Q25" si="25">G24+G23</f>
        <v>545</v>
      </c>
      <c r="H25" s="50">
        <f t="shared" si="25"/>
        <v>0</v>
      </c>
      <c r="I25" s="61">
        <f t="shared" si="25"/>
        <v>687.6</v>
      </c>
      <c r="J25" s="50">
        <f t="shared" si="25"/>
        <v>142.6</v>
      </c>
      <c r="K25" s="50">
        <f t="shared" si="25"/>
        <v>545</v>
      </c>
      <c r="L25" s="50">
        <f t="shared" si="25"/>
        <v>0</v>
      </c>
      <c r="M25" s="50"/>
      <c r="N25" s="61">
        <f t="shared" si="25"/>
        <v>687.6</v>
      </c>
      <c r="O25" s="50">
        <f t="shared" si="25"/>
        <v>0</v>
      </c>
      <c r="P25" s="50">
        <f t="shared" si="25"/>
        <v>0</v>
      </c>
      <c r="Q25" s="50">
        <f t="shared" si="25"/>
        <v>0</v>
      </c>
      <c r="R25" s="93">
        <f>R24+R23</f>
        <v>0</v>
      </c>
    </row>
    <row r="26" spans="1:18" ht="60" customHeight="1" x14ac:dyDescent="0.25">
      <c r="A26" s="118" t="s">
        <v>248</v>
      </c>
      <c r="B26" s="49" t="s">
        <v>249</v>
      </c>
      <c r="C26" s="41" t="s">
        <v>94</v>
      </c>
      <c r="D26" s="41" t="s">
        <v>58</v>
      </c>
      <c r="E26" s="44" t="s">
        <v>50</v>
      </c>
      <c r="F26" s="42">
        <v>86.5</v>
      </c>
      <c r="G26" s="42">
        <v>348.5</v>
      </c>
      <c r="H26" s="42"/>
      <c r="I26" s="55">
        <f t="shared" si="23"/>
        <v>435</v>
      </c>
      <c r="J26" s="64">
        <f>F26</f>
        <v>86.5</v>
      </c>
      <c r="K26" s="42">
        <v>0</v>
      </c>
      <c r="L26" s="42"/>
      <c r="M26" s="42"/>
      <c r="N26" s="61"/>
      <c r="O26" s="42"/>
      <c r="P26" s="42"/>
      <c r="Q26" s="42"/>
      <c r="R26" s="93">
        <f t="shared" ref="R26" si="26">I26-N26</f>
        <v>435</v>
      </c>
    </row>
    <row r="27" spans="1:18" ht="100.5" customHeight="1" x14ac:dyDescent="0.25">
      <c r="A27" s="118"/>
      <c r="B27" s="38" t="s">
        <v>187</v>
      </c>
      <c r="C27" s="41" t="s">
        <v>95</v>
      </c>
      <c r="D27" s="41" t="s">
        <v>14</v>
      </c>
      <c r="E27" s="44" t="s">
        <v>50</v>
      </c>
      <c r="F27" s="42">
        <v>56.1</v>
      </c>
      <c r="G27" s="42">
        <v>196.5</v>
      </c>
      <c r="H27" s="42"/>
      <c r="I27" s="68">
        <f>F27+G27+H27</f>
        <v>252.6</v>
      </c>
      <c r="J27" s="64">
        <f>F27</f>
        <v>56.1</v>
      </c>
      <c r="K27" s="42">
        <v>0</v>
      </c>
      <c r="L27" s="42"/>
      <c r="M27" s="42"/>
      <c r="N27" s="61">
        <f>J27+K27+L27</f>
        <v>56.1</v>
      </c>
      <c r="O27" s="42">
        <f>F27-J27</f>
        <v>0</v>
      </c>
      <c r="P27" s="42">
        <f>G27-K27</f>
        <v>196.5</v>
      </c>
      <c r="Q27" s="42"/>
      <c r="R27" s="93">
        <f>I27-N27</f>
        <v>196.5</v>
      </c>
    </row>
    <row r="28" spans="1:18" ht="84.75" customHeight="1" x14ac:dyDescent="0.25">
      <c r="A28" s="118"/>
      <c r="B28" s="38" t="s">
        <v>250</v>
      </c>
      <c r="C28" s="41" t="s">
        <v>96</v>
      </c>
      <c r="D28" s="105" t="s">
        <v>59</v>
      </c>
      <c r="E28" s="44" t="s">
        <v>50</v>
      </c>
      <c r="F28" s="42">
        <v>86.5</v>
      </c>
      <c r="G28" s="42">
        <v>348.5</v>
      </c>
      <c r="H28" s="42"/>
      <c r="I28" s="68">
        <f>F28+G28+H28</f>
        <v>435</v>
      </c>
      <c r="J28" s="64">
        <f t="shared" ref="J28:J30" si="27">F28</f>
        <v>86.5</v>
      </c>
      <c r="K28" s="42">
        <v>0</v>
      </c>
      <c r="L28" s="42"/>
      <c r="M28" s="42"/>
      <c r="N28" s="61">
        <f>J28+K28+L28</f>
        <v>86.5</v>
      </c>
      <c r="O28" s="42">
        <f t="shared" ref="O28:P29" si="28">F28-J28</f>
        <v>0</v>
      </c>
      <c r="P28" s="42">
        <f t="shared" si="28"/>
        <v>348.5</v>
      </c>
      <c r="Q28" s="42"/>
      <c r="R28" s="93">
        <f>I28-N28</f>
        <v>348.5</v>
      </c>
    </row>
    <row r="29" spans="1:18" ht="66" customHeight="1" x14ac:dyDescent="0.25">
      <c r="A29" s="118"/>
      <c r="B29" s="41" t="s">
        <v>189</v>
      </c>
      <c r="C29" s="41" t="s">
        <v>97</v>
      </c>
      <c r="D29" s="44" t="s">
        <v>7</v>
      </c>
      <c r="E29" s="44" t="s">
        <v>50</v>
      </c>
      <c r="F29" s="42">
        <v>56.1</v>
      </c>
      <c r="G29" s="42">
        <v>196.5</v>
      </c>
      <c r="H29" s="42"/>
      <c r="I29" s="68">
        <f>F29+G29+H29</f>
        <v>252.6</v>
      </c>
      <c r="J29" s="64">
        <f t="shared" si="27"/>
        <v>56.1</v>
      </c>
      <c r="K29" s="42">
        <v>0</v>
      </c>
      <c r="L29" s="42"/>
      <c r="M29" s="42"/>
      <c r="N29" s="61">
        <f>J29+K29+L29</f>
        <v>56.1</v>
      </c>
      <c r="O29" s="42">
        <f t="shared" si="28"/>
        <v>0</v>
      </c>
      <c r="P29" s="42">
        <f t="shared" si="28"/>
        <v>196.5</v>
      </c>
      <c r="Q29" s="42"/>
      <c r="R29" s="93">
        <f>I29-N29</f>
        <v>196.5</v>
      </c>
    </row>
    <row r="30" spans="1:18" ht="91.5" customHeight="1" x14ac:dyDescent="0.25">
      <c r="A30" s="118"/>
      <c r="B30" s="38" t="s">
        <v>190</v>
      </c>
      <c r="C30" s="41" t="s">
        <v>46</v>
      </c>
      <c r="D30" s="41" t="s">
        <v>58</v>
      </c>
      <c r="E30" s="44" t="s">
        <v>50</v>
      </c>
      <c r="F30" s="42">
        <v>56.1</v>
      </c>
      <c r="G30" s="42">
        <v>196.5</v>
      </c>
      <c r="H30" s="42"/>
      <c r="I30" s="68">
        <f>F30+G30+H30</f>
        <v>252.6</v>
      </c>
      <c r="J30" s="64">
        <f t="shared" si="27"/>
        <v>56.1</v>
      </c>
      <c r="K30" s="42">
        <v>10</v>
      </c>
      <c r="L30" s="42">
        <v>0</v>
      </c>
      <c r="M30" s="42" t="s">
        <v>110</v>
      </c>
      <c r="N30" s="61">
        <f>J30+K30+L30</f>
        <v>66.099999999999994</v>
      </c>
      <c r="O30" s="42">
        <f t="shared" ref="O30:P30" si="29">F30-J30</f>
        <v>0</v>
      </c>
      <c r="P30" s="42">
        <f t="shared" si="29"/>
        <v>186.5</v>
      </c>
      <c r="Q30" s="42"/>
      <c r="R30" s="93">
        <f>I30-N30</f>
        <v>186.5</v>
      </c>
    </row>
    <row r="31" spans="1:18" ht="30" customHeight="1" x14ac:dyDescent="0.25">
      <c r="A31" s="115" t="s">
        <v>232</v>
      </c>
      <c r="B31" s="116"/>
      <c r="C31" s="116"/>
      <c r="D31" s="116"/>
      <c r="E31" s="44" t="s">
        <v>50</v>
      </c>
      <c r="F31" s="50">
        <f>F30+F29+F28+F27++F26</f>
        <v>341.29999999999995</v>
      </c>
      <c r="G31" s="50">
        <f t="shared" ref="G31:R31" si="30">G30+G29+G28+G27++G26</f>
        <v>1286.5</v>
      </c>
      <c r="H31" s="50">
        <f t="shared" si="30"/>
        <v>0</v>
      </c>
      <c r="I31" s="61">
        <f t="shared" si="30"/>
        <v>1627.8</v>
      </c>
      <c r="J31" s="50">
        <f t="shared" si="30"/>
        <v>341.29999999999995</v>
      </c>
      <c r="K31" s="50">
        <f t="shared" si="30"/>
        <v>10</v>
      </c>
      <c r="L31" s="50">
        <f t="shared" si="30"/>
        <v>0</v>
      </c>
      <c r="M31" s="50"/>
      <c r="N31" s="61">
        <f t="shared" si="30"/>
        <v>264.8</v>
      </c>
      <c r="O31" s="50">
        <f t="shared" si="30"/>
        <v>0</v>
      </c>
      <c r="P31" s="50">
        <f t="shared" si="30"/>
        <v>928</v>
      </c>
      <c r="Q31" s="50">
        <f t="shared" si="30"/>
        <v>0</v>
      </c>
      <c r="R31" s="93">
        <f t="shared" si="30"/>
        <v>1363</v>
      </c>
    </row>
    <row r="32" spans="1:18" ht="27.75" customHeight="1" x14ac:dyDescent="0.25">
      <c r="A32" s="115" t="s">
        <v>114</v>
      </c>
      <c r="B32" s="116"/>
      <c r="C32" s="116"/>
      <c r="D32" s="116"/>
      <c r="E32" s="44" t="s">
        <v>50</v>
      </c>
      <c r="F32" s="50">
        <f>F31+F25+F22</f>
        <v>626.52</v>
      </c>
      <c r="G32" s="50">
        <f t="shared" ref="G32:R32" si="31">G31+G25+G22</f>
        <v>2376.5</v>
      </c>
      <c r="H32" s="50">
        <f t="shared" si="31"/>
        <v>0</v>
      </c>
      <c r="I32" s="61">
        <f t="shared" si="31"/>
        <v>3003.02</v>
      </c>
      <c r="J32" s="50">
        <f t="shared" si="31"/>
        <v>626.52</v>
      </c>
      <c r="K32" s="50">
        <f t="shared" si="31"/>
        <v>555</v>
      </c>
      <c r="L32" s="50">
        <f t="shared" si="31"/>
        <v>0</v>
      </c>
      <c r="M32" s="50"/>
      <c r="N32" s="61">
        <f t="shared" si="31"/>
        <v>1210.3200000000002</v>
      </c>
      <c r="O32" s="50">
        <f t="shared" si="31"/>
        <v>0</v>
      </c>
      <c r="P32" s="50">
        <f t="shared" si="31"/>
        <v>1276.5</v>
      </c>
      <c r="Q32" s="50">
        <f t="shared" si="31"/>
        <v>0</v>
      </c>
      <c r="R32" s="93">
        <f t="shared" si="31"/>
        <v>1711.5</v>
      </c>
    </row>
    <row r="33" spans="1:18" x14ac:dyDescent="0.25">
      <c r="A33" s="119" t="s">
        <v>251</v>
      </c>
      <c r="B33" s="120"/>
      <c r="C33" s="120"/>
      <c r="D33" s="120"/>
      <c r="E33" s="120"/>
      <c r="F33" s="120"/>
      <c r="G33" s="120"/>
      <c r="H33" s="120"/>
      <c r="I33" s="120"/>
      <c r="J33" s="120"/>
      <c r="K33" s="120"/>
      <c r="L33" s="120"/>
      <c r="M33" s="120"/>
      <c r="N33" s="120"/>
      <c r="O33" s="120"/>
      <c r="P33" s="120"/>
      <c r="Q33" s="120"/>
      <c r="R33" s="121"/>
    </row>
    <row r="34" spans="1:18" ht="80.25" customHeight="1" x14ac:dyDescent="0.25">
      <c r="A34" s="117" t="s">
        <v>252</v>
      </c>
      <c r="B34" s="38" t="s">
        <v>253</v>
      </c>
      <c r="C34" s="41" t="s">
        <v>98</v>
      </c>
      <c r="D34" s="41">
        <v>2015</v>
      </c>
      <c r="E34" s="44" t="s">
        <v>50</v>
      </c>
      <c r="F34" s="42">
        <v>42</v>
      </c>
      <c r="G34" s="42">
        <v>50</v>
      </c>
      <c r="H34" s="42"/>
      <c r="I34" s="69">
        <f>F34+G34</f>
        <v>92</v>
      </c>
      <c r="J34" s="42">
        <f>F34</f>
        <v>42</v>
      </c>
      <c r="K34" s="42">
        <v>0</v>
      </c>
      <c r="L34" s="42"/>
      <c r="M34" s="42"/>
      <c r="N34" s="61">
        <f>J34+K34+L34</f>
        <v>42</v>
      </c>
      <c r="O34" s="42">
        <f>F34-J34</f>
        <v>0</v>
      </c>
      <c r="P34" s="42">
        <f>G34-K34</f>
        <v>50</v>
      </c>
      <c r="Q34" s="42"/>
      <c r="R34" s="93">
        <f>I34-N34</f>
        <v>50</v>
      </c>
    </row>
    <row r="35" spans="1:18" ht="76.5" x14ac:dyDescent="0.25">
      <c r="A35" s="117"/>
      <c r="B35" s="38" t="s">
        <v>192</v>
      </c>
      <c r="C35" s="41" t="s">
        <v>101</v>
      </c>
      <c r="D35" s="41" t="s">
        <v>52</v>
      </c>
      <c r="E35" s="44" t="s">
        <v>50</v>
      </c>
      <c r="F35" s="42">
        <v>42</v>
      </c>
      <c r="G35" s="42">
        <v>0</v>
      </c>
      <c r="H35" s="42"/>
      <c r="I35" s="69">
        <f t="shared" ref="I35:I37" si="32">F35+G35</f>
        <v>42</v>
      </c>
      <c r="J35" s="42">
        <f t="shared" ref="J35:J49" si="33">F35</f>
        <v>42</v>
      </c>
      <c r="K35" s="42">
        <v>0</v>
      </c>
      <c r="L35" s="42"/>
      <c r="M35" s="42"/>
      <c r="N35" s="61">
        <f t="shared" ref="N35:N39" si="34">J35+K35+L35</f>
        <v>42</v>
      </c>
      <c r="O35" s="42">
        <f t="shared" ref="O35:O39" si="35">F35-J35</f>
        <v>0</v>
      </c>
      <c r="P35" s="42">
        <f t="shared" ref="P35:P39" si="36">G35-K35</f>
        <v>0</v>
      </c>
      <c r="Q35" s="42"/>
      <c r="R35" s="93">
        <f t="shared" ref="R35:R39" si="37">I35-N35</f>
        <v>0</v>
      </c>
    </row>
    <row r="36" spans="1:18" ht="76.5" x14ac:dyDescent="0.25">
      <c r="A36" s="117"/>
      <c r="B36" s="38" t="s">
        <v>254</v>
      </c>
      <c r="C36" s="41" t="s">
        <v>99</v>
      </c>
      <c r="D36" s="41" t="s">
        <v>51</v>
      </c>
      <c r="E36" s="44" t="s">
        <v>50</v>
      </c>
      <c r="F36" s="42">
        <v>42</v>
      </c>
      <c r="G36" s="42">
        <v>0</v>
      </c>
      <c r="H36" s="42"/>
      <c r="I36" s="69">
        <f t="shared" si="32"/>
        <v>42</v>
      </c>
      <c r="J36" s="42">
        <f t="shared" si="33"/>
        <v>42</v>
      </c>
      <c r="K36" s="42">
        <v>0</v>
      </c>
      <c r="L36" s="42"/>
      <c r="M36" s="45"/>
      <c r="N36" s="61">
        <f t="shared" si="34"/>
        <v>42</v>
      </c>
      <c r="O36" s="42">
        <f t="shared" si="35"/>
        <v>0</v>
      </c>
      <c r="P36" s="42">
        <f t="shared" si="36"/>
        <v>0</v>
      </c>
      <c r="Q36" s="42"/>
      <c r="R36" s="93">
        <f t="shared" si="37"/>
        <v>0</v>
      </c>
    </row>
    <row r="37" spans="1:18" ht="89.25" x14ac:dyDescent="0.25">
      <c r="A37" s="117"/>
      <c r="B37" s="38" t="s">
        <v>194</v>
      </c>
      <c r="C37" s="41" t="s">
        <v>100</v>
      </c>
      <c r="D37" s="52" t="s">
        <v>51</v>
      </c>
      <c r="E37" s="44" t="s">
        <v>50</v>
      </c>
      <c r="F37" s="42">
        <v>42</v>
      </c>
      <c r="G37" s="42">
        <v>0</v>
      </c>
      <c r="H37" s="42"/>
      <c r="I37" s="69">
        <f t="shared" si="32"/>
        <v>42</v>
      </c>
      <c r="J37" s="42">
        <f t="shared" si="33"/>
        <v>42</v>
      </c>
      <c r="K37" s="42">
        <v>0</v>
      </c>
      <c r="L37" s="42"/>
      <c r="M37" s="42"/>
      <c r="N37" s="61">
        <f t="shared" si="34"/>
        <v>42</v>
      </c>
      <c r="O37" s="42">
        <f t="shared" si="35"/>
        <v>0</v>
      </c>
      <c r="P37" s="42">
        <f t="shared" si="36"/>
        <v>0</v>
      </c>
      <c r="Q37" s="42"/>
      <c r="R37" s="93">
        <f t="shared" si="37"/>
        <v>0</v>
      </c>
    </row>
    <row r="38" spans="1:18" ht="165.75" x14ac:dyDescent="0.25">
      <c r="A38" s="117"/>
      <c r="B38" s="38" t="s">
        <v>255</v>
      </c>
      <c r="C38" s="41" t="s">
        <v>98</v>
      </c>
      <c r="D38" s="52" t="s">
        <v>53</v>
      </c>
      <c r="E38" s="44" t="s">
        <v>50</v>
      </c>
      <c r="F38" s="42">
        <v>56.1</v>
      </c>
      <c r="G38" s="42">
        <v>196.5</v>
      </c>
      <c r="H38" s="42"/>
      <c r="I38" s="69">
        <f>F38+G38+H38</f>
        <v>252.6</v>
      </c>
      <c r="J38" s="42">
        <f t="shared" si="33"/>
        <v>56.1</v>
      </c>
      <c r="K38" s="42">
        <v>0</v>
      </c>
      <c r="L38" s="42"/>
      <c r="M38" s="42"/>
      <c r="N38" s="61">
        <f>J38+K38+L38</f>
        <v>56.1</v>
      </c>
      <c r="O38" s="42">
        <f t="shared" si="35"/>
        <v>0</v>
      </c>
      <c r="P38" s="42">
        <f t="shared" si="36"/>
        <v>196.5</v>
      </c>
      <c r="Q38" s="42"/>
      <c r="R38" s="93">
        <f>I38-N38</f>
        <v>196.5</v>
      </c>
    </row>
    <row r="39" spans="1:18" ht="102" x14ac:dyDescent="0.25">
      <c r="A39" s="117"/>
      <c r="B39" s="38" t="s">
        <v>256</v>
      </c>
      <c r="C39" s="41" t="s">
        <v>47</v>
      </c>
      <c r="D39" s="52" t="s">
        <v>223</v>
      </c>
      <c r="E39" s="44" t="s">
        <v>50</v>
      </c>
      <c r="F39" s="42">
        <v>42</v>
      </c>
      <c r="G39" s="42">
        <v>0</v>
      </c>
      <c r="H39" s="42"/>
      <c r="I39" s="69">
        <f>F39+G39+H39</f>
        <v>42</v>
      </c>
      <c r="J39" s="42">
        <f t="shared" si="33"/>
        <v>42</v>
      </c>
      <c r="K39" s="42">
        <v>0</v>
      </c>
      <c r="L39" s="42"/>
      <c r="M39" s="42"/>
      <c r="N39" s="61">
        <f t="shared" si="34"/>
        <v>42</v>
      </c>
      <c r="O39" s="42">
        <f t="shared" si="35"/>
        <v>0</v>
      </c>
      <c r="P39" s="42">
        <f t="shared" si="36"/>
        <v>0</v>
      </c>
      <c r="Q39" s="42"/>
      <c r="R39" s="93">
        <f t="shared" si="37"/>
        <v>0</v>
      </c>
    </row>
    <row r="40" spans="1:18" ht="22.5" customHeight="1" x14ac:dyDescent="0.25">
      <c r="A40" s="115" t="s">
        <v>233</v>
      </c>
      <c r="B40" s="116"/>
      <c r="C40" s="116"/>
      <c r="D40" s="116"/>
      <c r="E40" s="44" t="s">
        <v>50</v>
      </c>
      <c r="F40" s="50">
        <f>F34+F35+F36++F37+F38+F39</f>
        <v>266.10000000000002</v>
      </c>
      <c r="G40" s="50">
        <f t="shared" ref="G40:R40" si="38">G34+G35+G36++G37+G38+G39</f>
        <v>246.5</v>
      </c>
      <c r="H40" s="50">
        <f t="shared" si="38"/>
        <v>0</v>
      </c>
      <c r="I40" s="61">
        <f t="shared" si="38"/>
        <v>512.6</v>
      </c>
      <c r="J40" s="50">
        <f t="shared" si="38"/>
        <v>266.10000000000002</v>
      </c>
      <c r="K40" s="50">
        <f t="shared" si="38"/>
        <v>0</v>
      </c>
      <c r="L40" s="50">
        <f t="shared" si="38"/>
        <v>0</v>
      </c>
      <c r="M40" s="50"/>
      <c r="N40" s="61">
        <f t="shared" si="38"/>
        <v>266.10000000000002</v>
      </c>
      <c r="O40" s="50">
        <f t="shared" si="38"/>
        <v>0</v>
      </c>
      <c r="P40" s="50">
        <f t="shared" si="38"/>
        <v>246.5</v>
      </c>
      <c r="Q40" s="50">
        <f t="shared" si="38"/>
        <v>0</v>
      </c>
      <c r="R40" s="93">
        <f t="shared" si="38"/>
        <v>246.5</v>
      </c>
    </row>
    <row r="41" spans="1:18" ht="242.25" x14ac:dyDescent="0.25">
      <c r="A41" s="118" t="s">
        <v>257</v>
      </c>
      <c r="B41" s="49" t="s">
        <v>258</v>
      </c>
      <c r="C41" s="41" t="s">
        <v>45</v>
      </c>
      <c r="D41" s="41" t="s">
        <v>15</v>
      </c>
      <c r="E41" s="44" t="s">
        <v>50</v>
      </c>
      <c r="F41" s="42">
        <v>0</v>
      </c>
      <c r="G41" s="42">
        <v>21</v>
      </c>
      <c r="H41" s="42"/>
      <c r="I41" s="69">
        <f t="shared" ref="I41:I46" si="39">F41+G41+H41</f>
        <v>21</v>
      </c>
      <c r="J41" s="42">
        <f t="shared" si="33"/>
        <v>0</v>
      </c>
      <c r="K41" s="42">
        <v>21</v>
      </c>
      <c r="L41" s="42"/>
      <c r="M41" s="42" t="s">
        <v>112</v>
      </c>
      <c r="N41" s="61">
        <f t="shared" ref="N41:N46" si="40">J41+K41++L41</f>
        <v>21</v>
      </c>
      <c r="O41" s="42">
        <f t="shared" ref="O41:P46" si="41">F41-J41</f>
        <v>0</v>
      </c>
      <c r="P41" s="42">
        <f t="shared" si="41"/>
        <v>0</v>
      </c>
      <c r="Q41" s="42"/>
      <c r="R41" s="93">
        <f t="shared" ref="R41:R46" si="42">I41-N41</f>
        <v>0</v>
      </c>
    </row>
    <row r="42" spans="1:18" ht="89.25" x14ac:dyDescent="0.25">
      <c r="A42" s="118"/>
      <c r="B42" s="49" t="s">
        <v>198</v>
      </c>
      <c r="C42" s="41" t="s">
        <v>44</v>
      </c>
      <c r="D42" s="41" t="s">
        <v>15</v>
      </c>
      <c r="E42" s="44" t="s">
        <v>50</v>
      </c>
      <c r="F42" s="42">
        <v>48</v>
      </c>
      <c r="G42" s="42">
        <v>1388.52</v>
      </c>
      <c r="H42" s="42"/>
      <c r="I42" s="69">
        <f t="shared" si="39"/>
        <v>1436.52</v>
      </c>
      <c r="J42" s="42">
        <f t="shared" si="33"/>
        <v>48</v>
      </c>
      <c r="K42" s="42">
        <v>728</v>
      </c>
      <c r="L42" s="42"/>
      <c r="M42" s="42" t="s">
        <v>110</v>
      </c>
      <c r="N42" s="61">
        <f t="shared" si="40"/>
        <v>776</v>
      </c>
      <c r="O42" s="42">
        <f t="shared" si="41"/>
        <v>0</v>
      </c>
      <c r="P42" s="42">
        <f t="shared" si="41"/>
        <v>660.52</v>
      </c>
      <c r="Q42" s="42"/>
      <c r="R42" s="93">
        <f t="shared" si="42"/>
        <v>660.52</v>
      </c>
    </row>
    <row r="43" spans="1:18" ht="102" x14ac:dyDescent="0.25">
      <c r="A43" s="118"/>
      <c r="B43" s="49" t="s">
        <v>259</v>
      </c>
      <c r="C43" s="41" t="s">
        <v>45</v>
      </c>
      <c r="D43" s="41" t="s">
        <v>260</v>
      </c>
      <c r="E43" s="44" t="s">
        <v>50</v>
      </c>
      <c r="F43" s="42">
        <v>0</v>
      </c>
      <c r="G43" s="42">
        <v>96</v>
      </c>
      <c r="H43" s="42"/>
      <c r="I43" s="69">
        <f t="shared" si="39"/>
        <v>96</v>
      </c>
      <c r="J43" s="42">
        <f t="shared" si="33"/>
        <v>0</v>
      </c>
      <c r="K43" s="42">
        <v>96</v>
      </c>
      <c r="L43" s="42"/>
      <c r="M43" s="42" t="s">
        <v>111</v>
      </c>
      <c r="N43" s="61">
        <f t="shared" si="40"/>
        <v>96</v>
      </c>
      <c r="O43" s="42">
        <f t="shared" si="41"/>
        <v>0</v>
      </c>
      <c r="P43" s="42">
        <f t="shared" si="41"/>
        <v>0</v>
      </c>
      <c r="Q43" s="42"/>
      <c r="R43" s="93">
        <f t="shared" si="42"/>
        <v>0</v>
      </c>
    </row>
    <row r="44" spans="1:18" ht="24.75" customHeight="1" x14ac:dyDescent="0.25">
      <c r="A44" s="115" t="s">
        <v>235</v>
      </c>
      <c r="B44" s="116"/>
      <c r="C44" s="116"/>
      <c r="D44" s="116"/>
      <c r="E44" s="44" t="s">
        <v>50</v>
      </c>
      <c r="F44" s="50">
        <f>F43+F42+F41</f>
        <v>48</v>
      </c>
      <c r="G44" s="50">
        <f t="shared" ref="G44:R44" si="43">G43+G42+G41</f>
        <v>1505.52</v>
      </c>
      <c r="H44" s="50">
        <f t="shared" si="43"/>
        <v>0</v>
      </c>
      <c r="I44" s="61">
        <f t="shared" si="43"/>
        <v>1553.52</v>
      </c>
      <c r="J44" s="50">
        <f t="shared" si="43"/>
        <v>48</v>
      </c>
      <c r="K44" s="50">
        <f t="shared" si="43"/>
        <v>845</v>
      </c>
      <c r="L44" s="50">
        <f t="shared" si="43"/>
        <v>0</v>
      </c>
      <c r="M44" s="50"/>
      <c r="N44" s="61">
        <f t="shared" si="43"/>
        <v>893</v>
      </c>
      <c r="O44" s="50">
        <f t="shared" si="43"/>
        <v>0</v>
      </c>
      <c r="P44" s="50">
        <f t="shared" si="43"/>
        <v>660.52</v>
      </c>
      <c r="Q44" s="50">
        <f t="shared" si="43"/>
        <v>0</v>
      </c>
      <c r="R44" s="93">
        <f t="shared" si="43"/>
        <v>660.52</v>
      </c>
    </row>
    <row r="45" spans="1:18" ht="126" customHeight="1" x14ac:dyDescent="0.25">
      <c r="A45" s="118" t="s">
        <v>261</v>
      </c>
      <c r="B45" s="49" t="s">
        <v>200</v>
      </c>
      <c r="C45" s="48" t="s">
        <v>103</v>
      </c>
      <c r="D45" s="41" t="s">
        <v>7</v>
      </c>
      <c r="E45" s="44" t="s">
        <v>50</v>
      </c>
      <c r="F45" s="42">
        <v>72</v>
      </c>
      <c r="G45" s="42">
        <v>327</v>
      </c>
      <c r="H45" s="42"/>
      <c r="I45" s="69">
        <f t="shared" si="39"/>
        <v>399</v>
      </c>
      <c r="J45" s="42">
        <f t="shared" si="33"/>
        <v>72</v>
      </c>
      <c r="K45" s="42">
        <v>327</v>
      </c>
      <c r="L45" s="42"/>
      <c r="M45" s="42" t="s">
        <v>111</v>
      </c>
      <c r="N45" s="61">
        <f t="shared" si="40"/>
        <v>399</v>
      </c>
      <c r="O45" s="42">
        <f t="shared" si="41"/>
        <v>0</v>
      </c>
      <c r="P45" s="42">
        <f t="shared" si="41"/>
        <v>0</v>
      </c>
      <c r="Q45" s="42"/>
      <c r="R45" s="93">
        <f t="shared" si="42"/>
        <v>0</v>
      </c>
    </row>
    <row r="46" spans="1:18" ht="243.75" customHeight="1" x14ac:dyDescent="0.25">
      <c r="A46" s="118"/>
      <c r="B46" s="41" t="s">
        <v>201</v>
      </c>
      <c r="C46" s="41" t="s">
        <v>43</v>
      </c>
      <c r="D46" s="41" t="s">
        <v>51</v>
      </c>
      <c r="E46" s="44" t="s">
        <v>50</v>
      </c>
      <c r="F46" s="42">
        <v>72</v>
      </c>
      <c r="G46" s="42">
        <v>327</v>
      </c>
      <c r="H46" s="42"/>
      <c r="I46" s="69">
        <f t="shared" si="39"/>
        <v>399</v>
      </c>
      <c r="J46" s="42">
        <f t="shared" si="33"/>
        <v>72</v>
      </c>
      <c r="K46" s="42">
        <v>156.19999999999999</v>
      </c>
      <c r="L46" s="42"/>
      <c r="M46" s="42" t="s">
        <v>112</v>
      </c>
      <c r="N46" s="69">
        <f t="shared" si="40"/>
        <v>228.2</v>
      </c>
      <c r="O46" s="42">
        <f t="shared" si="41"/>
        <v>0</v>
      </c>
      <c r="P46" s="42">
        <f t="shared" si="41"/>
        <v>170.8</v>
      </c>
      <c r="Q46" s="42"/>
      <c r="R46" s="95">
        <f t="shared" si="42"/>
        <v>170.8</v>
      </c>
    </row>
    <row r="47" spans="1:18" ht="22.5" customHeight="1" x14ac:dyDescent="0.25">
      <c r="A47" s="115" t="s">
        <v>234</v>
      </c>
      <c r="B47" s="116"/>
      <c r="C47" s="116"/>
      <c r="D47" s="116"/>
      <c r="E47" s="44" t="s">
        <v>50</v>
      </c>
      <c r="F47" s="50">
        <f>F46++F45</f>
        <v>144</v>
      </c>
      <c r="G47" s="50">
        <f t="shared" ref="G47:Q47" si="44">G46++G45</f>
        <v>654</v>
      </c>
      <c r="H47" s="50">
        <f t="shared" si="44"/>
        <v>0</v>
      </c>
      <c r="I47" s="61">
        <f t="shared" si="44"/>
        <v>798</v>
      </c>
      <c r="J47" s="50">
        <f t="shared" si="44"/>
        <v>144</v>
      </c>
      <c r="K47" s="50">
        <f t="shared" si="44"/>
        <v>483.2</v>
      </c>
      <c r="L47" s="50">
        <f t="shared" si="44"/>
        <v>0</v>
      </c>
      <c r="M47" s="50"/>
      <c r="N47" s="61">
        <f t="shared" si="44"/>
        <v>627.20000000000005</v>
      </c>
      <c r="O47" s="50">
        <f t="shared" si="44"/>
        <v>0</v>
      </c>
      <c r="P47" s="50">
        <f t="shared" si="44"/>
        <v>170.8</v>
      </c>
      <c r="Q47" s="50">
        <f t="shared" si="44"/>
        <v>0</v>
      </c>
      <c r="R47" s="93">
        <f>R46+R45</f>
        <v>170.8</v>
      </c>
    </row>
    <row r="48" spans="1:18" ht="165" customHeight="1" x14ac:dyDescent="0.25">
      <c r="A48" s="108" t="s">
        <v>262</v>
      </c>
      <c r="B48" s="49" t="s">
        <v>263</v>
      </c>
      <c r="C48" s="41" t="s">
        <v>102</v>
      </c>
      <c r="D48" s="41" t="s">
        <v>237</v>
      </c>
      <c r="E48" s="44" t="s">
        <v>50</v>
      </c>
      <c r="F48" s="42">
        <v>56</v>
      </c>
      <c r="G48" s="42">
        <v>260000</v>
      </c>
      <c r="H48" s="42"/>
      <c r="I48" s="69">
        <f t="shared" ref="I48:I49" si="45">F48+G48+H48</f>
        <v>260056</v>
      </c>
      <c r="J48" s="42">
        <f t="shared" si="33"/>
        <v>56</v>
      </c>
      <c r="K48" s="42">
        <v>260000</v>
      </c>
      <c r="L48" s="42"/>
      <c r="M48" s="52" t="s">
        <v>113</v>
      </c>
      <c r="N48" s="61">
        <f t="shared" ref="N48:N49" si="46">J48+K48++L48</f>
        <v>260056</v>
      </c>
      <c r="O48" s="42">
        <f t="shared" ref="O48:P48" si="47">F48-J48</f>
        <v>0</v>
      </c>
      <c r="P48" s="42">
        <f t="shared" si="47"/>
        <v>0</v>
      </c>
      <c r="Q48" s="42"/>
      <c r="R48" s="93">
        <f t="shared" ref="R48:R49" si="48">I48-N48</f>
        <v>0</v>
      </c>
    </row>
    <row r="49" spans="1:18" ht="27.75" customHeight="1" x14ac:dyDescent="0.25">
      <c r="A49" s="115" t="s">
        <v>264</v>
      </c>
      <c r="B49" s="116"/>
      <c r="C49" s="116"/>
      <c r="D49" s="116"/>
      <c r="E49" s="44" t="s">
        <v>50</v>
      </c>
      <c r="F49" s="50">
        <v>56</v>
      </c>
      <c r="G49" s="50">
        <v>260000</v>
      </c>
      <c r="H49" s="50"/>
      <c r="I49" s="69">
        <f t="shared" si="45"/>
        <v>260056</v>
      </c>
      <c r="J49" s="50">
        <f t="shared" si="33"/>
        <v>56</v>
      </c>
      <c r="K49" s="50">
        <v>260000</v>
      </c>
      <c r="L49" s="50"/>
      <c r="M49" s="53"/>
      <c r="N49" s="61">
        <f t="shared" si="46"/>
        <v>260056</v>
      </c>
      <c r="O49" s="50">
        <f t="shared" ref="O49" si="49">F49-J49</f>
        <v>0</v>
      </c>
      <c r="P49" s="50">
        <f t="shared" ref="P49" si="50">G49-K49</f>
        <v>0</v>
      </c>
      <c r="Q49" s="50"/>
      <c r="R49" s="93">
        <f t="shared" si="48"/>
        <v>0</v>
      </c>
    </row>
    <row r="50" spans="1:18" ht="28.5" customHeight="1" x14ac:dyDescent="0.25">
      <c r="A50" s="115" t="s">
        <v>115</v>
      </c>
      <c r="B50" s="116"/>
      <c r="C50" s="116"/>
      <c r="D50" s="116"/>
      <c r="E50" s="44" t="s">
        <v>50</v>
      </c>
      <c r="F50" s="50">
        <f>F49+F47+F44+F40</f>
        <v>514.1</v>
      </c>
      <c r="G50" s="50">
        <f t="shared" ref="G50:R50" si="51">G49+G47+G44+G40</f>
        <v>262406.02</v>
      </c>
      <c r="H50" s="50">
        <f t="shared" si="51"/>
        <v>0</v>
      </c>
      <c r="I50" s="61">
        <f t="shared" si="51"/>
        <v>262920.12</v>
      </c>
      <c r="J50" s="50">
        <f t="shared" si="51"/>
        <v>514.1</v>
      </c>
      <c r="K50" s="50">
        <f t="shared" si="51"/>
        <v>261328.2</v>
      </c>
      <c r="L50" s="50">
        <f t="shared" si="51"/>
        <v>0</v>
      </c>
      <c r="M50" s="50"/>
      <c r="N50" s="61">
        <f t="shared" si="51"/>
        <v>261842.30000000002</v>
      </c>
      <c r="O50" s="50">
        <f t="shared" si="51"/>
        <v>0</v>
      </c>
      <c r="P50" s="50">
        <f t="shared" si="51"/>
        <v>1077.82</v>
      </c>
      <c r="Q50" s="50">
        <f t="shared" si="51"/>
        <v>0</v>
      </c>
      <c r="R50" s="93">
        <f t="shared" si="51"/>
        <v>1077.82</v>
      </c>
    </row>
    <row r="51" spans="1:18" ht="32.25" customHeight="1" thickBot="1" x14ac:dyDescent="0.3">
      <c r="A51" s="113" t="s">
        <v>116</v>
      </c>
      <c r="B51" s="114"/>
      <c r="C51" s="114"/>
      <c r="D51" s="114"/>
      <c r="E51" s="96" t="s">
        <v>50</v>
      </c>
      <c r="F51" s="97">
        <f>F50+F32+F18</f>
        <v>1809.34</v>
      </c>
      <c r="G51" s="97">
        <f>G50+G32+G18</f>
        <v>267238.02</v>
      </c>
      <c r="H51" s="97">
        <f t="shared" ref="H51:R51" si="52">H50+H32+H18</f>
        <v>0</v>
      </c>
      <c r="I51" s="98">
        <f t="shared" si="52"/>
        <v>269047.36</v>
      </c>
      <c r="J51" s="97">
        <f t="shared" si="52"/>
        <v>1809.34</v>
      </c>
      <c r="K51" s="97">
        <f t="shared" si="52"/>
        <v>262481.7</v>
      </c>
      <c r="L51" s="97">
        <f t="shared" si="52"/>
        <v>0</v>
      </c>
      <c r="M51" s="97">
        <f t="shared" si="52"/>
        <v>0</v>
      </c>
      <c r="N51" s="98">
        <f t="shared" si="52"/>
        <v>264319.83999999997</v>
      </c>
      <c r="O51" s="97">
        <f t="shared" si="52"/>
        <v>0</v>
      </c>
      <c r="P51" s="97">
        <f t="shared" si="52"/>
        <v>4211.32</v>
      </c>
      <c r="Q51" s="97">
        <f t="shared" si="52"/>
        <v>0</v>
      </c>
      <c r="R51" s="99">
        <f t="shared" si="52"/>
        <v>4646.32</v>
      </c>
    </row>
    <row r="52" spans="1:18" x14ac:dyDescent="0.25">
      <c r="A52" s="43"/>
      <c r="B52" s="43"/>
      <c r="C52" s="43"/>
      <c r="D52" s="43"/>
      <c r="E52" s="43"/>
      <c r="F52" s="43"/>
      <c r="G52" s="43"/>
      <c r="H52" s="43"/>
      <c r="I52" s="46"/>
      <c r="J52" s="43"/>
      <c r="K52" s="43"/>
      <c r="L52" s="43"/>
      <c r="M52" s="47"/>
      <c r="N52" s="46"/>
      <c r="O52" s="43"/>
      <c r="P52" s="43"/>
      <c r="Q52" s="43"/>
      <c r="R52" s="46"/>
    </row>
  </sheetData>
  <mergeCells count="35">
    <mergeCell ref="A1:R1"/>
    <mergeCell ref="A3:A4"/>
    <mergeCell ref="B3:B4"/>
    <mergeCell ref="C3:C4"/>
    <mergeCell ref="D3:D4"/>
    <mergeCell ref="E3:E4"/>
    <mergeCell ref="F3:I3"/>
    <mergeCell ref="J3:N3"/>
    <mergeCell ref="O3:R3"/>
    <mergeCell ref="A2:R2"/>
    <mergeCell ref="A15:A16"/>
    <mergeCell ref="A20:A21"/>
    <mergeCell ref="A23:A24"/>
    <mergeCell ref="A6:R6"/>
    <mergeCell ref="A7:A11"/>
    <mergeCell ref="A19:R19"/>
    <mergeCell ref="A12:D12"/>
    <mergeCell ref="A14:D14"/>
    <mergeCell ref="A26:A30"/>
    <mergeCell ref="A17:D17"/>
    <mergeCell ref="A18:D18"/>
    <mergeCell ref="A22:D22"/>
    <mergeCell ref="A25:D25"/>
    <mergeCell ref="A51:D51"/>
    <mergeCell ref="A50:D50"/>
    <mergeCell ref="A49:D49"/>
    <mergeCell ref="A31:D31"/>
    <mergeCell ref="A32:D32"/>
    <mergeCell ref="A40:D40"/>
    <mergeCell ref="A44:D44"/>
    <mergeCell ref="A47:D47"/>
    <mergeCell ref="A34:A39"/>
    <mergeCell ref="A41:A43"/>
    <mergeCell ref="A45:A46"/>
    <mergeCell ref="A33:R33"/>
  </mergeCells>
  <printOptions horizontalCentered="1" verticalCentered="1" gridLines="1"/>
  <pageMargins left="0.31496062992125984" right="0.31496062992125984" top="0.35433070866141736" bottom="0.35433070866141736" header="0.31496062992125984" footer="0"/>
  <pageSetup paperSize="9" scale="65" orientation="landscape"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39"/>
  <sheetViews>
    <sheetView workbookViewId="0">
      <selection activeCell="C7" sqref="C7"/>
    </sheetView>
  </sheetViews>
  <sheetFormatPr defaultRowHeight="15" x14ac:dyDescent="0.25"/>
  <cols>
    <col min="1" max="1" width="40.140625" customWidth="1"/>
    <col min="2" max="2" width="20.85546875" customWidth="1"/>
    <col min="3" max="3" width="13" customWidth="1"/>
    <col min="4" max="4" width="56.5703125" customWidth="1"/>
  </cols>
  <sheetData>
    <row r="1" spans="1:4" x14ac:dyDescent="0.25">
      <c r="A1" s="136" t="s">
        <v>55</v>
      </c>
      <c r="B1" s="136"/>
      <c r="C1" s="136"/>
      <c r="D1" s="136"/>
    </row>
    <row r="2" spans="1:4" x14ac:dyDescent="0.25">
      <c r="A2" s="137" t="s">
        <v>0</v>
      </c>
      <c r="B2" s="137"/>
      <c r="C2" s="137"/>
      <c r="D2" s="137"/>
    </row>
    <row r="3" spans="1:4" ht="30.75" customHeight="1" x14ac:dyDescent="0.25">
      <c r="A3" s="138" t="s">
        <v>54</v>
      </c>
      <c r="B3" s="138"/>
      <c r="C3" s="138"/>
      <c r="D3" s="138"/>
    </row>
    <row r="4" spans="1:4" ht="35.25" customHeight="1" x14ac:dyDescent="0.25">
      <c r="A4" s="4" t="s">
        <v>271</v>
      </c>
      <c r="B4" s="3" t="s">
        <v>27</v>
      </c>
      <c r="C4" s="3" t="s">
        <v>127</v>
      </c>
      <c r="D4" s="3" t="s">
        <v>60</v>
      </c>
    </row>
    <row r="5" spans="1:4" ht="18" customHeight="1" x14ac:dyDescent="0.25">
      <c r="A5" s="142"/>
      <c r="B5" s="142"/>
      <c r="C5" s="142"/>
      <c r="D5" s="143"/>
    </row>
    <row r="6" spans="1:4" ht="92.25" customHeight="1" x14ac:dyDescent="0.25">
      <c r="A6" s="13" t="s">
        <v>65</v>
      </c>
      <c r="B6" s="7" t="s">
        <v>123</v>
      </c>
      <c r="C6" s="7">
        <v>24</v>
      </c>
      <c r="D6" s="5" t="s">
        <v>266</v>
      </c>
    </row>
    <row r="7" spans="1:4" ht="94.5" customHeight="1" x14ac:dyDescent="0.25">
      <c r="A7" s="14" t="s">
        <v>265</v>
      </c>
      <c r="B7" s="7" t="s">
        <v>123</v>
      </c>
      <c r="C7" s="7">
        <v>14</v>
      </c>
      <c r="D7" s="5" t="s">
        <v>266</v>
      </c>
    </row>
    <row r="8" spans="1:4" ht="96" customHeight="1" x14ac:dyDescent="0.25">
      <c r="A8" s="14" t="s">
        <v>70</v>
      </c>
      <c r="B8" s="7" t="s">
        <v>123</v>
      </c>
      <c r="C8" s="7">
        <v>20</v>
      </c>
      <c r="D8" s="5" t="s">
        <v>266</v>
      </c>
    </row>
    <row r="9" spans="1:4" ht="81.75" customHeight="1" x14ac:dyDescent="0.25">
      <c r="A9" s="14" t="s">
        <v>66</v>
      </c>
      <c r="B9" s="7" t="s">
        <v>123</v>
      </c>
      <c r="C9" s="9" t="s">
        <v>1</v>
      </c>
      <c r="D9" s="14" t="s">
        <v>269</v>
      </c>
    </row>
    <row r="10" spans="1:4" x14ac:dyDescent="0.25">
      <c r="A10" s="8" t="s">
        <v>2</v>
      </c>
      <c r="B10" s="7" t="s">
        <v>124</v>
      </c>
      <c r="C10" s="7">
        <v>7.2</v>
      </c>
      <c r="D10" s="5" t="s">
        <v>121</v>
      </c>
    </row>
    <row r="11" spans="1:4" x14ac:dyDescent="0.25">
      <c r="A11" s="14" t="s">
        <v>67</v>
      </c>
      <c r="B11" s="7" t="s">
        <v>124</v>
      </c>
      <c r="C11" s="7">
        <v>6</v>
      </c>
      <c r="D11" s="5" t="s">
        <v>121</v>
      </c>
    </row>
    <row r="12" spans="1:4" x14ac:dyDescent="0.25">
      <c r="A12" s="8" t="s">
        <v>3</v>
      </c>
      <c r="B12" s="7" t="s">
        <v>124</v>
      </c>
      <c r="C12" s="9" t="s">
        <v>122</v>
      </c>
      <c r="D12" s="5" t="s">
        <v>121</v>
      </c>
    </row>
    <row r="13" spans="1:4" ht="30" x14ac:dyDescent="0.25">
      <c r="A13" s="6" t="s">
        <v>68</v>
      </c>
      <c r="B13" s="7" t="s">
        <v>124</v>
      </c>
      <c r="C13" s="10"/>
      <c r="D13" s="5" t="s">
        <v>121</v>
      </c>
    </row>
    <row r="14" spans="1:4" ht="30" x14ac:dyDescent="0.25">
      <c r="A14" s="14" t="s">
        <v>69</v>
      </c>
      <c r="B14" s="7" t="s">
        <v>124</v>
      </c>
      <c r="C14" s="7">
        <v>0.02</v>
      </c>
      <c r="D14" s="5" t="s">
        <v>121</v>
      </c>
    </row>
    <row r="15" spans="1:4" x14ac:dyDescent="0.25">
      <c r="A15" s="14" t="s">
        <v>71</v>
      </c>
      <c r="B15" s="7" t="s">
        <v>124</v>
      </c>
      <c r="C15" s="7">
        <v>7.0000000000000007E-2</v>
      </c>
      <c r="D15" s="5" t="s">
        <v>121</v>
      </c>
    </row>
    <row r="16" spans="1:4" x14ac:dyDescent="0.25">
      <c r="A16" s="14" t="s">
        <v>72</v>
      </c>
      <c r="B16" s="7" t="s">
        <v>124</v>
      </c>
      <c r="C16" s="7">
        <v>0.15</v>
      </c>
      <c r="D16" s="5" t="s">
        <v>121</v>
      </c>
    </row>
    <row r="17" spans="1:4" ht="30" x14ac:dyDescent="0.25">
      <c r="A17" s="14" t="s">
        <v>73</v>
      </c>
      <c r="B17" s="7" t="s">
        <v>124</v>
      </c>
      <c r="C17" s="7">
        <v>6</v>
      </c>
      <c r="D17" s="5" t="s">
        <v>121</v>
      </c>
    </row>
    <row r="18" spans="1:4" ht="30" x14ac:dyDescent="0.25">
      <c r="A18" s="14" t="s">
        <v>120</v>
      </c>
      <c r="B18" s="7" t="s">
        <v>124</v>
      </c>
      <c r="C18" s="7">
        <v>0.17</v>
      </c>
      <c r="D18" s="5" t="s">
        <v>121</v>
      </c>
    </row>
    <row r="19" spans="1:4" ht="17.25" customHeight="1" x14ac:dyDescent="0.25">
      <c r="A19" s="144" t="s">
        <v>84</v>
      </c>
      <c r="B19" s="142"/>
      <c r="C19" s="142"/>
      <c r="D19" s="143"/>
    </row>
    <row r="20" spans="1:4" x14ac:dyDescent="0.25">
      <c r="A20" s="11" t="s">
        <v>74</v>
      </c>
      <c r="B20" s="7"/>
      <c r="C20" s="10"/>
      <c r="D20" s="5"/>
    </row>
    <row r="21" spans="1:4" x14ac:dyDescent="0.25">
      <c r="A21" s="8" t="s">
        <v>4</v>
      </c>
      <c r="B21" s="7" t="s">
        <v>124</v>
      </c>
      <c r="C21" s="7">
        <v>11</v>
      </c>
      <c r="D21" s="5" t="s">
        <v>121</v>
      </c>
    </row>
    <row r="22" spans="1:4" x14ac:dyDescent="0.25">
      <c r="A22" s="8" t="s">
        <v>5</v>
      </c>
      <c r="B22" s="7" t="s">
        <v>124</v>
      </c>
      <c r="C22" s="7">
        <v>27</v>
      </c>
      <c r="D22" s="5" t="s">
        <v>121</v>
      </c>
    </row>
    <row r="23" spans="1:4" x14ac:dyDescent="0.25">
      <c r="A23" s="14" t="s">
        <v>75</v>
      </c>
      <c r="B23" s="7" t="s">
        <v>124</v>
      </c>
      <c r="C23" s="7">
        <v>100</v>
      </c>
      <c r="D23" s="5" t="s">
        <v>121</v>
      </c>
    </row>
    <row r="24" spans="1:4" x14ac:dyDescent="0.25">
      <c r="A24" s="14" t="s">
        <v>76</v>
      </c>
      <c r="B24" s="7" t="s">
        <v>124</v>
      </c>
      <c r="C24" s="7">
        <v>15</v>
      </c>
      <c r="D24" s="5" t="s">
        <v>121</v>
      </c>
    </row>
    <row r="25" spans="1:4" x14ac:dyDescent="0.25">
      <c r="A25" s="14" t="s">
        <v>77</v>
      </c>
      <c r="B25" s="7" t="s">
        <v>124</v>
      </c>
      <c r="C25" s="7">
        <v>14</v>
      </c>
      <c r="D25" s="5" t="s">
        <v>121</v>
      </c>
    </row>
    <row r="26" spans="1:4" ht="13.5" customHeight="1" x14ac:dyDescent="0.25">
      <c r="A26" s="145" t="s">
        <v>85</v>
      </c>
      <c r="B26" s="146"/>
      <c r="C26" s="146"/>
      <c r="D26" s="147"/>
    </row>
    <row r="27" spans="1:4" x14ac:dyDescent="0.25">
      <c r="A27" s="14" t="s">
        <v>78</v>
      </c>
      <c r="B27" s="7" t="s">
        <v>124</v>
      </c>
      <c r="C27" s="7">
        <v>0.46800000000000003</v>
      </c>
      <c r="D27" s="5" t="s">
        <v>121</v>
      </c>
    </row>
    <row r="28" spans="1:4" x14ac:dyDescent="0.25">
      <c r="A28" s="8" t="s">
        <v>6</v>
      </c>
      <c r="B28" s="7" t="s">
        <v>124</v>
      </c>
      <c r="C28" s="7">
        <v>0.5</v>
      </c>
      <c r="D28" s="5" t="s">
        <v>121</v>
      </c>
    </row>
    <row r="29" spans="1:4" x14ac:dyDescent="0.25">
      <c r="A29" s="14" t="s">
        <v>79</v>
      </c>
      <c r="B29" s="7" t="s">
        <v>124</v>
      </c>
      <c r="C29" s="7">
        <v>0.7</v>
      </c>
      <c r="D29" s="5" t="s">
        <v>121</v>
      </c>
    </row>
    <row r="30" spans="1:4" x14ac:dyDescent="0.25">
      <c r="A30" s="14" t="s">
        <v>82</v>
      </c>
      <c r="B30" s="7" t="s">
        <v>124</v>
      </c>
      <c r="C30" s="7">
        <v>0.02</v>
      </c>
      <c r="D30" s="5" t="s">
        <v>121</v>
      </c>
    </row>
    <row r="31" spans="1:4" x14ac:dyDescent="0.25">
      <c r="A31" s="14" t="s">
        <v>83</v>
      </c>
      <c r="B31" s="7" t="s">
        <v>124</v>
      </c>
      <c r="C31" s="12" t="s">
        <v>126</v>
      </c>
      <c r="D31" s="5" t="s">
        <v>267</v>
      </c>
    </row>
    <row r="32" spans="1:4" s="1" customFormat="1" x14ac:dyDescent="0.25">
      <c r="A32" s="6" t="s">
        <v>61</v>
      </c>
      <c r="B32" s="7" t="s">
        <v>124</v>
      </c>
      <c r="C32" s="10"/>
      <c r="D32" s="139" t="s">
        <v>119</v>
      </c>
    </row>
    <row r="33" spans="1:4" s="1" customFormat="1" ht="30" x14ac:dyDescent="0.25">
      <c r="A33" s="14" t="s">
        <v>80</v>
      </c>
      <c r="B33" s="7" t="s">
        <v>124</v>
      </c>
      <c r="C33" s="7">
        <v>5</v>
      </c>
      <c r="D33" s="140"/>
    </row>
    <row r="34" spans="1:4" s="1" customFormat="1" x14ac:dyDescent="0.25">
      <c r="A34" s="14" t="s">
        <v>81</v>
      </c>
      <c r="B34" s="7" t="s">
        <v>124</v>
      </c>
      <c r="C34" s="7">
        <v>2</v>
      </c>
      <c r="D34" s="140"/>
    </row>
    <row r="35" spans="1:4" s="1" customFormat="1" x14ac:dyDescent="0.25">
      <c r="A35" s="14" t="s">
        <v>118</v>
      </c>
      <c r="B35" s="7" t="s">
        <v>124</v>
      </c>
      <c r="C35" s="7">
        <v>0.3</v>
      </c>
      <c r="D35" s="141"/>
    </row>
    <row r="36" spans="1:4" x14ac:dyDescent="0.25">
      <c r="A36" s="6" t="s">
        <v>62</v>
      </c>
      <c r="B36" s="7" t="s">
        <v>124</v>
      </c>
      <c r="C36" s="10"/>
      <c r="D36" s="17"/>
    </row>
    <row r="37" spans="1:4" x14ac:dyDescent="0.25">
      <c r="A37" s="14" t="s">
        <v>63</v>
      </c>
      <c r="B37" s="7" t="s">
        <v>124</v>
      </c>
      <c r="C37" s="7">
        <v>9</v>
      </c>
      <c r="D37" s="5" t="s">
        <v>121</v>
      </c>
    </row>
    <row r="38" spans="1:4" x14ac:dyDescent="0.25">
      <c r="A38" s="14" t="s">
        <v>64</v>
      </c>
      <c r="B38" s="7" t="s">
        <v>124</v>
      </c>
      <c r="C38" s="9" t="s">
        <v>125</v>
      </c>
      <c r="D38" s="5" t="s">
        <v>268</v>
      </c>
    </row>
    <row r="39" spans="1:4" ht="90" x14ac:dyDescent="0.25">
      <c r="A39" s="14" t="s">
        <v>270</v>
      </c>
      <c r="B39" s="7" t="s">
        <v>124</v>
      </c>
      <c r="C39" s="18">
        <v>4.3</v>
      </c>
      <c r="D39" s="17" t="s">
        <v>119</v>
      </c>
    </row>
  </sheetData>
  <mergeCells count="7">
    <mergeCell ref="A1:D1"/>
    <mergeCell ref="A2:D2"/>
    <mergeCell ref="A3:D3"/>
    <mergeCell ref="D32:D35"/>
    <mergeCell ref="A5:D5"/>
    <mergeCell ref="A19:D19"/>
    <mergeCell ref="A26:D26"/>
  </mergeCells>
  <pageMargins left="0.31496062992125984" right="0.31496062992125984" top="0.35433070866141736" bottom="0.35433070866141736"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33"/>
  <sheetViews>
    <sheetView tabSelected="1" zoomScale="85" zoomScaleNormal="85" workbookViewId="0">
      <selection activeCell="R11" sqref="R11"/>
    </sheetView>
  </sheetViews>
  <sheetFormatPr defaultRowHeight="15.75" x14ac:dyDescent="0.25"/>
  <cols>
    <col min="1" max="1" width="40.5703125" customWidth="1"/>
    <col min="2" max="2" width="17" customWidth="1"/>
    <col min="3" max="3" width="19.140625" customWidth="1"/>
    <col min="4" max="4" width="14.42578125" customWidth="1"/>
    <col min="5" max="5" width="13.85546875" customWidth="1"/>
    <col min="6" max="6" width="12.7109375" customWidth="1"/>
    <col min="7" max="7" width="13.28515625" customWidth="1"/>
    <col min="8" max="8" width="12.28515625" customWidth="1"/>
    <col min="9" max="9" width="40.85546875" style="2" customWidth="1"/>
    <col min="10" max="10" width="19.140625" customWidth="1"/>
  </cols>
  <sheetData>
    <row r="1" spans="1:18" x14ac:dyDescent="0.25">
      <c r="A1" s="148" t="s">
        <v>21</v>
      </c>
      <c r="B1" s="148"/>
      <c r="C1" s="148"/>
      <c r="D1" s="148"/>
      <c r="E1" s="148"/>
      <c r="F1" s="148"/>
      <c r="G1" s="148"/>
      <c r="H1" s="148"/>
      <c r="I1" s="148"/>
      <c r="J1" s="148"/>
    </row>
    <row r="2" spans="1:18" ht="46.5" customHeight="1" thickBot="1" x14ac:dyDescent="0.3">
      <c r="A2" s="149" t="s">
        <v>214</v>
      </c>
      <c r="B2" s="149"/>
      <c r="C2" s="149"/>
      <c r="D2" s="149"/>
      <c r="E2" s="149"/>
      <c r="F2" s="149"/>
      <c r="G2" s="149"/>
      <c r="H2" s="149"/>
      <c r="I2" s="149"/>
      <c r="J2" s="149"/>
    </row>
    <row r="3" spans="1:18" ht="15.75" customHeight="1" x14ac:dyDescent="0.25">
      <c r="A3" s="150" t="s">
        <v>24</v>
      </c>
      <c r="B3" s="152" t="s">
        <v>128</v>
      </c>
      <c r="C3" s="152" t="s">
        <v>129</v>
      </c>
      <c r="D3" s="152" t="s">
        <v>27</v>
      </c>
      <c r="E3" s="152" t="s">
        <v>174</v>
      </c>
      <c r="F3" s="154" t="s">
        <v>157</v>
      </c>
      <c r="G3" s="155"/>
      <c r="H3" s="156"/>
      <c r="I3" s="152" t="s">
        <v>218</v>
      </c>
      <c r="J3" s="157" t="s">
        <v>217</v>
      </c>
      <c r="K3" s="2"/>
      <c r="L3" s="2"/>
      <c r="M3" s="2"/>
      <c r="N3" s="2"/>
      <c r="O3" s="2"/>
      <c r="P3" s="2"/>
      <c r="Q3" s="2"/>
      <c r="R3" s="2"/>
    </row>
    <row r="4" spans="1:18" ht="38.25" customHeight="1" thickBot="1" x14ac:dyDescent="0.3">
      <c r="A4" s="151"/>
      <c r="B4" s="153"/>
      <c r="C4" s="153"/>
      <c r="D4" s="153"/>
      <c r="E4" s="153"/>
      <c r="F4" s="104">
        <v>2015</v>
      </c>
      <c r="G4" s="104">
        <v>2016</v>
      </c>
      <c r="H4" s="104">
        <v>2017</v>
      </c>
      <c r="I4" s="153"/>
      <c r="J4" s="158"/>
      <c r="K4" s="2"/>
      <c r="L4" s="2"/>
      <c r="M4" s="2"/>
      <c r="N4" s="2"/>
      <c r="O4" s="2"/>
      <c r="P4" s="2"/>
      <c r="Q4" s="2"/>
      <c r="R4" s="2"/>
    </row>
    <row r="5" spans="1:18" ht="181.5" customHeight="1" x14ac:dyDescent="0.25">
      <c r="A5" s="100" t="s">
        <v>86</v>
      </c>
      <c r="B5" s="70" t="s">
        <v>9</v>
      </c>
      <c r="C5" s="33" t="s">
        <v>130</v>
      </c>
      <c r="D5" s="101" t="s">
        <v>213</v>
      </c>
      <c r="E5" s="101">
        <v>1</v>
      </c>
      <c r="F5" s="101" t="s">
        <v>8</v>
      </c>
      <c r="G5" s="101" t="s">
        <v>8</v>
      </c>
      <c r="H5" s="101" t="s">
        <v>8</v>
      </c>
      <c r="I5" s="102" t="s">
        <v>155</v>
      </c>
      <c r="J5" s="103" t="s">
        <v>226</v>
      </c>
      <c r="K5" s="2"/>
      <c r="L5" s="2"/>
      <c r="M5" s="2"/>
      <c r="N5" s="2"/>
      <c r="O5" s="2"/>
      <c r="P5" s="2"/>
      <c r="Q5" s="2"/>
      <c r="R5" s="2"/>
    </row>
    <row r="6" spans="1:18" ht="120.75" customHeight="1" x14ac:dyDescent="0.25">
      <c r="A6" s="72" t="s">
        <v>176</v>
      </c>
      <c r="B6" s="16" t="s">
        <v>10</v>
      </c>
      <c r="C6" s="31" t="s">
        <v>131</v>
      </c>
      <c r="D6" s="101" t="s">
        <v>213</v>
      </c>
      <c r="E6" s="34" t="s">
        <v>8</v>
      </c>
      <c r="F6" s="34" t="s">
        <v>156</v>
      </c>
      <c r="G6" s="34" t="s">
        <v>8</v>
      </c>
      <c r="H6" s="34" t="s">
        <v>8</v>
      </c>
      <c r="I6" s="30" t="s">
        <v>204</v>
      </c>
      <c r="J6" s="71" t="s">
        <v>287</v>
      </c>
      <c r="K6" s="2"/>
      <c r="L6" s="2"/>
      <c r="M6" s="2"/>
      <c r="N6" s="2"/>
      <c r="O6" s="2"/>
      <c r="P6" s="2"/>
      <c r="Q6" s="2"/>
      <c r="R6" s="2"/>
    </row>
    <row r="7" spans="1:18" ht="96.75" customHeight="1" x14ac:dyDescent="0.25">
      <c r="A7" s="73" t="s">
        <v>177</v>
      </c>
      <c r="B7" s="31" t="s">
        <v>10</v>
      </c>
      <c r="C7" s="30" t="s">
        <v>132</v>
      </c>
      <c r="D7" s="101" t="s">
        <v>213</v>
      </c>
      <c r="E7" s="34" t="s">
        <v>175</v>
      </c>
      <c r="F7" s="34">
        <v>1</v>
      </c>
      <c r="G7" s="34" t="s">
        <v>8</v>
      </c>
      <c r="H7" s="34" t="s">
        <v>8</v>
      </c>
      <c r="I7" s="30" t="s">
        <v>205</v>
      </c>
      <c r="J7" s="71" t="s">
        <v>288</v>
      </c>
      <c r="K7" s="2"/>
      <c r="L7" s="2"/>
      <c r="M7" s="2"/>
      <c r="N7" s="2"/>
      <c r="O7" s="2"/>
      <c r="P7" s="2"/>
      <c r="Q7" s="2"/>
      <c r="R7" s="2"/>
    </row>
    <row r="8" spans="1:18" ht="98.25" customHeight="1" x14ac:dyDescent="0.25">
      <c r="A8" s="74" t="s">
        <v>178</v>
      </c>
      <c r="B8" s="31" t="s">
        <v>219</v>
      </c>
      <c r="C8" s="30" t="s">
        <v>130</v>
      </c>
      <c r="D8" s="101" t="s">
        <v>213</v>
      </c>
      <c r="E8" s="34" t="s">
        <v>175</v>
      </c>
      <c r="F8" s="34">
        <v>1</v>
      </c>
      <c r="G8" s="34" t="s">
        <v>8</v>
      </c>
      <c r="H8" s="34" t="s">
        <v>8</v>
      </c>
      <c r="I8" s="30" t="s">
        <v>206</v>
      </c>
      <c r="J8" s="71" t="s">
        <v>37</v>
      </c>
      <c r="K8" s="2"/>
      <c r="L8" s="2"/>
      <c r="M8" s="2"/>
      <c r="N8" s="2"/>
      <c r="O8" s="2"/>
      <c r="P8" s="2"/>
      <c r="Q8" s="2"/>
      <c r="R8" s="2"/>
    </row>
    <row r="9" spans="1:18" ht="97.5" customHeight="1" x14ac:dyDescent="0.25">
      <c r="A9" s="72" t="s">
        <v>179</v>
      </c>
      <c r="B9" s="16" t="s">
        <v>220</v>
      </c>
      <c r="C9" s="30" t="s">
        <v>130</v>
      </c>
      <c r="D9" s="101" t="s">
        <v>213</v>
      </c>
      <c r="E9" s="34" t="s">
        <v>175</v>
      </c>
      <c r="F9" s="34">
        <v>1</v>
      </c>
      <c r="G9" s="34" t="s">
        <v>8</v>
      </c>
      <c r="H9" s="34" t="s">
        <v>8</v>
      </c>
      <c r="I9" s="30" t="s">
        <v>207</v>
      </c>
      <c r="J9" s="75" t="s">
        <v>203</v>
      </c>
      <c r="K9" s="2"/>
      <c r="L9" s="2"/>
      <c r="M9" s="2"/>
      <c r="N9" s="2"/>
      <c r="O9" s="2"/>
      <c r="P9" s="2"/>
      <c r="Q9" s="2"/>
      <c r="R9" s="2"/>
    </row>
    <row r="10" spans="1:18" ht="110.25" x14ac:dyDescent="0.25">
      <c r="A10" s="72" t="s">
        <v>180</v>
      </c>
      <c r="B10" s="19" t="s">
        <v>221</v>
      </c>
      <c r="C10" s="30" t="s">
        <v>133</v>
      </c>
      <c r="D10" s="101" t="s">
        <v>213</v>
      </c>
      <c r="E10" s="34" t="s">
        <v>175</v>
      </c>
      <c r="F10" s="34" t="s">
        <v>8</v>
      </c>
      <c r="G10" s="34" t="s">
        <v>8</v>
      </c>
      <c r="H10" s="34" t="s">
        <v>8</v>
      </c>
      <c r="I10" s="76" t="s">
        <v>158</v>
      </c>
      <c r="J10" s="71" t="s">
        <v>274</v>
      </c>
      <c r="K10" s="2"/>
      <c r="L10" s="2"/>
      <c r="M10" s="2"/>
      <c r="N10" s="2"/>
      <c r="O10" s="2"/>
      <c r="P10" s="2"/>
      <c r="Q10" s="2"/>
      <c r="R10" s="2"/>
    </row>
    <row r="11" spans="1:18" ht="189.75" customHeight="1" x14ac:dyDescent="0.25">
      <c r="A11" s="77" t="s">
        <v>293</v>
      </c>
      <c r="B11" s="32" t="s">
        <v>222</v>
      </c>
      <c r="C11" s="30" t="s">
        <v>134</v>
      </c>
      <c r="D11" s="101" t="s">
        <v>213</v>
      </c>
      <c r="E11" s="34" t="s">
        <v>175</v>
      </c>
      <c r="F11" s="34">
        <v>1</v>
      </c>
      <c r="G11" s="34" t="s">
        <v>8</v>
      </c>
      <c r="H11" s="34" t="s">
        <v>8</v>
      </c>
      <c r="I11" s="30" t="s">
        <v>159</v>
      </c>
      <c r="J11" s="71" t="s">
        <v>226</v>
      </c>
      <c r="K11" s="2"/>
      <c r="L11" s="2"/>
      <c r="M11" s="2"/>
      <c r="N11" s="2"/>
      <c r="O11" s="2"/>
      <c r="P11" s="2"/>
      <c r="Q11" s="2"/>
      <c r="R11" s="2"/>
    </row>
    <row r="12" spans="1:18" ht="198" customHeight="1" x14ac:dyDescent="0.25">
      <c r="A12" s="78" t="s">
        <v>181</v>
      </c>
      <c r="B12" s="32" t="s">
        <v>222</v>
      </c>
      <c r="C12" s="30" t="s">
        <v>135</v>
      </c>
      <c r="D12" s="101" t="s">
        <v>213</v>
      </c>
      <c r="E12" s="34">
        <v>1</v>
      </c>
      <c r="F12" s="34">
        <v>1</v>
      </c>
      <c r="G12" s="34">
        <v>1</v>
      </c>
      <c r="H12" s="34" t="s">
        <v>8</v>
      </c>
      <c r="I12" s="30" t="s">
        <v>160</v>
      </c>
      <c r="J12" s="71" t="s">
        <v>226</v>
      </c>
      <c r="K12" s="2"/>
      <c r="L12" s="2"/>
      <c r="M12" s="2"/>
      <c r="N12" s="2"/>
      <c r="O12" s="2"/>
      <c r="P12" s="2"/>
      <c r="Q12" s="2"/>
      <c r="R12" s="2"/>
    </row>
    <row r="13" spans="1:18" ht="141.75" x14ac:dyDescent="0.25">
      <c r="A13" s="72" t="s">
        <v>182</v>
      </c>
      <c r="B13" s="28" t="s">
        <v>223</v>
      </c>
      <c r="C13" s="29" t="s">
        <v>136</v>
      </c>
      <c r="D13" s="101" t="s">
        <v>213</v>
      </c>
      <c r="E13" s="34" t="s">
        <v>175</v>
      </c>
      <c r="F13" s="34" t="s">
        <v>175</v>
      </c>
      <c r="G13" s="34" t="s">
        <v>175</v>
      </c>
      <c r="H13" s="34" t="s">
        <v>175</v>
      </c>
      <c r="I13" s="76" t="s">
        <v>161</v>
      </c>
      <c r="J13" s="79" t="s">
        <v>227</v>
      </c>
      <c r="K13" s="2"/>
      <c r="L13" s="2"/>
      <c r="M13" s="2"/>
      <c r="N13" s="2"/>
      <c r="O13" s="2"/>
      <c r="P13" s="2"/>
      <c r="Q13" s="2"/>
      <c r="R13" s="2"/>
    </row>
    <row r="14" spans="1:18" ht="140.25" customHeight="1" x14ac:dyDescent="0.25">
      <c r="A14" s="72" t="s">
        <v>183</v>
      </c>
      <c r="B14" s="31" t="s">
        <v>17</v>
      </c>
      <c r="C14" s="29" t="s">
        <v>137</v>
      </c>
      <c r="D14" s="101" t="s">
        <v>213</v>
      </c>
      <c r="E14" s="34" t="s">
        <v>175</v>
      </c>
      <c r="F14" s="34">
        <v>1</v>
      </c>
      <c r="G14" s="34" t="s">
        <v>8</v>
      </c>
      <c r="H14" s="34" t="s">
        <v>8</v>
      </c>
      <c r="I14" s="29" t="s">
        <v>162</v>
      </c>
      <c r="J14" s="71" t="s">
        <v>226</v>
      </c>
      <c r="K14" s="2"/>
      <c r="L14" s="2"/>
      <c r="M14" s="2"/>
      <c r="N14" s="2"/>
      <c r="O14" s="2"/>
      <c r="P14" s="2"/>
      <c r="Q14" s="2"/>
      <c r="R14" s="2"/>
    </row>
    <row r="15" spans="1:18" ht="108" customHeight="1" x14ac:dyDescent="0.25">
      <c r="A15" s="72" t="s">
        <v>184</v>
      </c>
      <c r="B15" s="31" t="s">
        <v>7</v>
      </c>
      <c r="C15" s="29" t="s">
        <v>138</v>
      </c>
      <c r="D15" s="101" t="s">
        <v>213</v>
      </c>
      <c r="E15" s="34" t="s">
        <v>175</v>
      </c>
      <c r="F15" s="34" t="s">
        <v>175</v>
      </c>
      <c r="G15" s="34" t="s">
        <v>175</v>
      </c>
      <c r="H15" s="34" t="s">
        <v>175</v>
      </c>
      <c r="I15" s="109" t="s">
        <v>163</v>
      </c>
      <c r="J15" s="80" t="s">
        <v>272</v>
      </c>
      <c r="K15" s="2"/>
      <c r="L15" s="2"/>
      <c r="M15" s="2"/>
      <c r="N15" s="2"/>
      <c r="O15" s="2"/>
      <c r="P15" s="2"/>
      <c r="Q15" s="2"/>
      <c r="R15" s="2"/>
    </row>
    <row r="16" spans="1:18" ht="119.25" customHeight="1" x14ac:dyDescent="0.25">
      <c r="A16" s="72" t="s">
        <v>185</v>
      </c>
      <c r="B16" s="31" t="s">
        <v>211</v>
      </c>
      <c r="C16" s="29" t="s">
        <v>19</v>
      </c>
      <c r="D16" s="101" t="s">
        <v>213</v>
      </c>
      <c r="E16" s="34" t="s">
        <v>175</v>
      </c>
      <c r="F16" s="34" t="s">
        <v>175</v>
      </c>
      <c r="G16" s="34" t="s">
        <v>175</v>
      </c>
      <c r="H16" s="34" t="s">
        <v>175</v>
      </c>
      <c r="I16" s="31" t="s">
        <v>164</v>
      </c>
      <c r="J16" s="80" t="s">
        <v>273</v>
      </c>
      <c r="K16" s="2"/>
      <c r="L16" s="2"/>
      <c r="M16" s="2"/>
      <c r="N16" s="2"/>
      <c r="O16" s="2"/>
      <c r="P16" s="2"/>
      <c r="Q16" s="2"/>
      <c r="R16" s="2"/>
    </row>
    <row r="17" spans="1:18" ht="58.5" customHeight="1" x14ac:dyDescent="0.25">
      <c r="A17" s="74" t="s">
        <v>186</v>
      </c>
      <c r="B17" s="31" t="s">
        <v>286</v>
      </c>
      <c r="C17" s="29" t="s">
        <v>151</v>
      </c>
      <c r="D17" s="101" t="s">
        <v>213</v>
      </c>
      <c r="E17" s="34" t="s">
        <v>175</v>
      </c>
      <c r="F17" s="34" t="s">
        <v>175</v>
      </c>
      <c r="G17" s="34" t="s">
        <v>175</v>
      </c>
      <c r="H17" s="34" t="s">
        <v>175</v>
      </c>
      <c r="I17" s="31" t="s">
        <v>165</v>
      </c>
      <c r="J17" s="80" t="s">
        <v>94</v>
      </c>
      <c r="K17" s="2"/>
      <c r="L17" s="2"/>
      <c r="M17" s="2"/>
      <c r="N17" s="2"/>
      <c r="O17" s="2"/>
      <c r="P17" s="2"/>
      <c r="Q17" s="2"/>
      <c r="R17" s="2"/>
    </row>
    <row r="18" spans="1:18" ht="114" customHeight="1" x14ac:dyDescent="0.25">
      <c r="A18" s="72" t="s">
        <v>187</v>
      </c>
      <c r="B18" s="31" t="s">
        <v>14</v>
      </c>
      <c r="C18" s="29" t="s">
        <v>152</v>
      </c>
      <c r="D18" s="101" t="s">
        <v>213</v>
      </c>
      <c r="E18" s="34" t="s">
        <v>8</v>
      </c>
      <c r="F18" s="34" t="s">
        <v>175</v>
      </c>
      <c r="G18" s="34" t="s">
        <v>175</v>
      </c>
      <c r="H18" s="34" t="s">
        <v>175</v>
      </c>
      <c r="I18" s="76" t="s">
        <v>166</v>
      </c>
      <c r="J18" s="71" t="s">
        <v>275</v>
      </c>
      <c r="K18" s="2"/>
      <c r="L18" s="2"/>
      <c r="M18" s="2"/>
      <c r="N18" s="2"/>
      <c r="O18" s="2"/>
      <c r="P18" s="2"/>
      <c r="Q18" s="2"/>
      <c r="R18" s="2"/>
    </row>
    <row r="19" spans="1:18" ht="110.25" x14ac:dyDescent="0.25">
      <c r="A19" s="72" t="s">
        <v>188</v>
      </c>
      <c r="B19" s="30" t="s">
        <v>59</v>
      </c>
      <c r="C19" s="29" t="s">
        <v>153</v>
      </c>
      <c r="D19" s="101" t="s">
        <v>213</v>
      </c>
      <c r="E19" s="34">
        <v>4</v>
      </c>
      <c r="F19" s="34">
        <v>4</v>
      </c>
      <c r="G19" s="34">
        <v>4</v>
      </c>
      <c r="H19" s="34">
        <v>4</v>
      </c>
      <c r="I19" s="31" t="s">
        <v>167</v>
      </c>
      <c r="J19" s="71" t="s">
        <v>276</v>
      </c>
      <c r="K19" s="2"/>
      <c r="L19" s="2"/>
      <c r="M19" s="2"/>
      <c r="N19" s="2"/>
      <c r="O19" s="2"/>
      <c r="P19" s="2"/>
      <c r="Q19" s="2"/>
      <c r="R19" s="2"/>
    </row>
    <row r="20" spans="1:18" ht="66" customHeight="1" x14ac:dyDescent="0.25">
      <c r="A20" s="81" t="s">
        <v>189</v>
      </c>
      <c r="B20" s="25" t="s">
        <v>7</v>
      </c>
      <c r="C20" s="29" t="s">
        <v>139</v>
      </c>
      <c r="D20" s="101" t="s">
        <v>213</v>
      </c>
      <c r="E20" s="34" t="s">
        <v>175</v>
      </c>
      <c r="F20" s="34" t="s">
        <v>175</v>
      </c>
      <c r="G20" s="34" t="s">
        <v>175</v>
      </c>
      <c r="H20" s="34" t="s">
        <v>175</v>
      </c>
      <c r="I20" s="29" t="s">
        <v>289</v>
      </c>
      <c r="J20" s="80" t="s">
        <v>277</v>
      </c>
      <c r="K20" s="2"/>
      <c r="L20" s="2"/>
      <c r="M20" s="2"/>
      <c r="N20" s="2"/>
      <c r="O20" s="2"/>
      <c r="P20" s="2"/>
      <c r="Q20" s="2"/>
      <c r="R20" s="2"/>
    </row>
    <row r="21" spans="1:18" ht="111" customHeight="1" x14ac:dyDescent="0.25">
      <c r="A21" s="82" t="s">
        <v>190</v>
      </c>
      <c r="B21" s="32" t="s">
        <v>285</v>
      </c>
      <c r="C21" s="22" t="s">
        <v>140</v>
      </c>
      <c r="D21" s="101" t="s">
        <v>213</v>
      </c>
      <c r="E21" s="34" t="s">
        <v>175</v>
      </c>
      <c r="F21" s="34" t="s">
        <v>175</v>
      </c>
      <c r="G21" s="34" t="s">
        <v>175</v>
      </c>
      <c r="H21" s="34" t="s">
        <v>175</v>
      </c>
      <c r="I21" s="22" t="s">
        <v>168</v>
      </c>
      <c r="J21" s="80" t="s">
        <v>228</v>
      </c>
      <c r="K21" s="2"/>
      <c r="L21" s="2"/>
      <c r="M21" s="2"/>
      <c r="N21" s="2"/>
      <c r="O21" s="2"/>
      <c r="P21" s="2"/>
      <c r="Q21" s="2"/>
      <c r="R21" s="2"/>
    </row>
    <row r="22" spans="1:18" ht="107.25" customHeight="1" x14ac:dyDescent="0.25">
      <c r="A22" s="72" t="s">
        <v>191</v>
      </c>
      <c r="B22" s="31">
        <v>2015</v>
      </c>
      <c r="C22" s="24" t="s">
        <v>141</v>
      </c>
      <c r="D22" s="101" t="s">
        <v>213</v>
      </c>
      <c r="E22" s="34" t="s">
        <v>8</v>
      </c>
      <c r="F22" s="34">
        <v>1</v>
      </c>
      <c r="G22" s="34" t="s">
        <v>8</v>
      </c>
      <c r="H22" s="34" t="s">
        <v>8</v>
      </c>
      <c r="I22" s="19" t="s">
        <v>169</v>
      </c>
      <c r="J22" s="71" t="s">
        <v>98</v>
      </c>
      <c r="K22" s="2"/>
      <c r="L22" s="2"/>
      <c r="M22" s="2"/>
      <c r="N22" s="2"/>
      <c r="O22" s="2"/>
      <c r="P22" s="2"/>
      <c r="Q22" s="2"/>
      <c r="R22" s="2"/>
    </row>
    <row r="23" spans="1:18" ht="126.75" customHeight="1" x14ac:dyDescent="0.25">
      <c r="A23" s="72" t="s">
        <v>192</v>
      </c>
      <c r="B23" s="31" t="s">
        <v>284</v>
      </c>
      <c r="C23" s="29" t="s">
        <v>142</v>
      </c>
      <c r="D23" s="101" t="s">
        <v>213</v>
      </c>
      <c r="E23" s="34" t="s">
        <v>175</v>
      </c>
      <c r="F23" s="34" t="s">
        <v>175</v>
      </c>
      <c r="G23" s="34" t="s">
        <v>175</v>
      </c>
      <c r="H23" s="34" t="s">
        <v>8</v>
      </c>
      <c r="I23" s="26" t="s">
        <v>290</v>
      </c>
      <c r="J23" s="71" t="s">
        <v>278</v>
      </c>
      <c r="K23" s="2"/>
      <c r="L23" s="2"/>
      <c r="M23" s="2"/>
      <c r="N23" s="2"/>
      <c r="O23" s="2"/>
      <c r="P23" s="2"/>
      <c r="Q23" s="2"/>
      <c r="R23" s="2"/>
    </row>
    <row r="24" spans="1:18" ht="114.75" customHeight="1" x14ac:dyDescent="0.25">
      <c r="A24" s="72" t="s">
        <v>193</v>
      </c>
      <c r="B24" s="31" t="s">
        <v>224</v>
      </c>
      <c r="C24" s="29" t="s">
        <v>143</v>
      </c>
      <c r="D24" s="101" t="s">
        <v>213</v>
      </c>
      <c r="E24" s="34" t="s">
        <v>175</v>
      </c>
      <c r="F24" s="34" t="s">
        <v>175</v>
      </c>
      <c r="G24" s="34" t="s">
        <v>175</v>
      </c>
      <c r="H24" s="34" t="s">
        <v>175</v>
      </c>
      <c r="I24" s="26" t="s">
        <v>291</v>
      </c>
      <c r="J24" s="80" t="s">
        <v>279</v>
      </c>
      <c r="K24" s="2"/>
      <c r="L24" s="2"/>
      <c r="M24" s="2"/>
      <c r="N24" s="2"/>
      <c r="O24" s="2"/>
      <c r="P24" s="2"/>
      <c r="Q24" s="2"/>
      <c r="R24" s="2"/>
    </row>
    <row r="25" spans="1:18" ht="145.5" customHeight="1" x14ac:dyDescent="0.25">
      <c r="A25" s="72" t="s">
        <v>194</v>
      </c>
      <c r="B25" s="31" t="s">
        <v>225</v>
      </c>
      <c r="C25" s="29" t="s">
        <v>144</v>
      </c>
      <c r="D25" s="101" t="s">
        <v>213</v>
      </c>
      <c r="E25" s="34" t="s">
        <v>175</v>
      </c>
      <c r="F25" s="34" t="s">
        <v>175</v>
      </c>
      <c r="G25" s="34" t="s">
        <v>175</v>
      </c>
      <c r="H25" s="34" t="s">
        <v>175</v>
      </c>
      <c r="I25" s="29" t="s">
        <v>292</v>
      </c>
      <c r="J25" s="80" t="s">
        <v>98</v>
      </c>
      <c r="K25" s="2"/>
      <c r="L25" s="2"/>
      <c r="M25" s="2"/>
      <c r="N25" s="2"/>
      <c r="O25" s="2"/>
      <c r="P25" s="2"/>
      <c r="Q25" s="2"/>
      <c r="R25" s="2"/>
    </row>
    <row r="26" spans="1:18" ht="205.5" customHeight="1" x14ac:dyDescent="0.25">
      <c r="A26" s="72" t="s">
        <v>195</v>
      </c>
      <c r="B26" s="29" t="s">
        <v>53</v>
      </c>
      <c r="C26" s="29" t="s">
        <v>130</v>
      </c>
      <c r="D26" s="101" t="s">
        <v>213</v>
      </c>
      <c r="E26" s="21">
        <v>1</v>
      </c>
      <c r="F26" s="25" t="s">
        <v>8</v>
      </c>
      <c r="G26" s="21" t="s">
        <v>8</v>
      </c>
      <c r="H26" s="21" t="s">
        <v>8</v>
      </c>
      <c r="I26" s="26" t="s">
        <v>170</v>
      </c>
      <c r="J26" s="80" t="s">
        <v>98</v>
      </c>
      <c r="K26" s="2"/>
      <c r="L26" s="2"/>
      <c r="M26" s="2"/>
      <c r="N26" s="2"/>
      <c r="O26" s="2"/>
      <c r="P26" s="2"/>
      <c r="Q26" s="2"/>
      <c r="R26" s="2"/>
    </row>
    <row r="27" spans="1:18" ht="132" customHeight="1" x14ac:dyDescent="0.25">
      <c r="A27" s="72" t="s">
        <v>196</v>
      </c>
      <c r="B27" s="15" t="s">
        <v>223</v>
      </c>
      <c r="C27" s="16" t="s">
        <v>154</v>
      </c>
      <c r="D27" s="101" t="s">
        <v>213</v>
      </c>
      <c r="E27" s="34" t="s">
        <v>175</v>
      </c>
      <c r="F27" s="34" t="s">
        <v>175</v>
      </c>
      <c r="G27" s="34" t="s">
        <v>175</v>
      </c>
      <c r="H27" s="34" t="s">
        <v>175</v>
      </c>
      <c r="I27" s="26" t="s">
        <v>171</v>
      </c>
      <c r="J27" s="80" t="s">
        <v>281</v>
      </c>
      <c r="K27" s="2"/>
      <c r="L27" s="2"/>
      <c r="M27" s="2"/>
      <c r="N27" s="2"/>
      <c r="O27" s="2"/>
      <c r="P27" s="2"/>
      <c r="Q27" s="2"/>
      <c r="R27" s="2"/>
    </row>
    <row r="28" spans="1:18" ht="84.75" customHeight="1" x14ac:dyDescent="0.25">
      <c r="A28" s="74" t="s">
        <v>197</v>
      </c>
      <c r="B28" s="31" t="s">
        <v>15</v>
      </c>
      <c r="C28" s="29" t="s">
        <v>145</v>
      </c>
      <c r="D28" s="101" t="s">
        <v>213</v>
      </c>
      <c r="E28" s="21">
        <v>500</v>
      </c>
      <c r="F28" s="21">
        <v>500</v>
      </c>
      <c r="G28" s="21" t="s">
        <v>8</v>
      </c>
      <c r="H28" s="21" t="s">
        <v>8</v>
      </c>
      <c r="I28" s="83" t="s">
        <v>172</v>
      </c>
      <c r="J28" s="80" t="s">
        <v>280</v>
      </c>
      <c r="K28" s="2"/>
      <c r="L28" s="2"/>
      <c r="M28" s="2"/>
      <c r="N28" s="2"/>
      <c r="O28" s="2"/>
      <c r="P28" s="2"/>
      <c r="Q28" s="2"/>
      <c r="R28" s="2"/>
    </row>
    <row r="29" spans="1:18" ht="68.25" customHeight="1" x14ac:dyDescent="0.25">
      <c r="A29" s="74" t="s">
        <v>198</v>
      </c>
      <c r="B29" s="31" t="s">
        <v>18</v>
      </c>
      <c r="C29" s="22" t="s">
        <v>146</v>
      </c>
      <c r="D29" s="101" t="s">
        <v>213</v>
      </c>
      <c r="E29" s="21">
        <v>40</v>
      </c>
      <c r="F29" s="21">
        <v>40</v>
      </c>
      <c r="G29" s="21" t="s">
        <v>8</v>
      </c>
      <c r="H29" s="21" t="s">
        <v>8</v>
      </c>
      <c r="I29" s="22" t="s">
        <v>173</v>
      </c>
      <c r="J29" s="80" t="s">
        <v>44</v>
      </c>
      <c r="K29" s="2"/>
      <c r="L29" s="2"/>
      <c r="M29" s="2"/>
      <c r="N29" s="2"/>
      <c r="O29" s="2"/>
      <c r="P29" s="2"/>
      <c r="Q29" s="2"/>
      <c r="R29" s="2"/>
    </row>
    <row r="30" spans="1:18" ht="94.5" customHeight="1" x14ac:dyDescent="0.25">
      <c r="A30" s="74" t="s">
        <v>199</v>
      </c>
      <c r="B30" s="31" t="s">
        <v>208</v>
      </c>
      <c r="C30" s="24" t="s">
        <v>147</v>
      </c>
      <c r="D30" s="101" t="s">
        <v>213</v>
      </c>
      <c r="E30" s="34" t="s">
        <v>175</v>
      </c>
      <c r="F30" s="34" t="s">
        <v>175</v>
      </c>
      <c r="G30" s="34" t="s">
        <v>175</v>
      </c>
      <c r="H30" s="34" t="s">
        <v>175</v>
      </c>
      <c r="I30" s="111" t="s">
        <v>216</v>
      </c>
      <c r="J30" s="80" t="s">
        <v>280</v>
      </c>
      <c r="K30" s="2"/>
      <c r="L30" s="2"/>
      <c r="M30" s="2"/>
      <c r="N30" s="2"/>
      <c r="O30" s="2"/>
      <c r="P30" s="2"/>
      <c r="Q30" s="2"/>
      <c r="R30" s="2"/>
    </row>
    <row r="31" spans="1:18" ht="157.5" x14ac:dyDescent="0.25">
      <c r="A31" s="74" t="s">
        <v>200</v>
      </c>
      <c r="B31" s="31" t="s">
        <v>7</v>
      </c>
      <c r="C31" s="29" t="s">
        <v>148</v>
      </c>
      <c r="D31" s="101" t="s">
        <v>213</v>
      </c>
      <c r="E31" s="34" t="s">
        <v>175</v>
      </c>
      <c r="F31" s="34" t="s">
        <v>175</v>
      </c>
      <c r="G31" s="34" t="s">
        <v>175</v>
      </c>
      <c r="H31" s="34" t="s">
        <v>175</v>
      </c>
      <c r="I31" s="26" t="s">
        <v>209</v>
      </c>
      <c r="J31" s="75" t="s">
        <v>103</v>
      </c>
      <c r="K31" s="2"/>
      <c r="L31" s="2"/>
      <c r="M31" s="2"/>
      <c r="N31" s="2"/>
      <c r="O31" s="2"/>
      <c r="P31" s="2"/>
      <c r="Q31" s="2"/>
      <c r="R31" s="2"/>
    </row>
    <row r="32" spans="1:18" ht="110.25" x14ac:dyDescent="0.25">
      <c r="A32" s="74" t="s">
        <v>201</v>
      </c>
      <c r="B32" s="31" t="s">
        <v>212</v>
      </c>
      <c r="C32" s="29" t="s">
        <v>149</v>
      </c>
      <c r="D32" s="101" t="s">
        <v>213</v>
      </c>
      <c r="E32" s="34" t="s">
        <v>175</v>
      </c>
      <c r="F32" s="34" t="s">
        <v>175</v>
      </c>
      <c r="G32" s="34" t="s">
        <v>175</v>
      </c>
      <c r="H32" s="34" t="s">
        <v>175</v>
      </c>
      <c r="I32" s="27" t="s">
        <v>210</v>
      </c>
      <c r="J32" s="80" t="s">
        <v>282</v>
      </c>
      <c r="K32" s="2"/>
      <c r="L32" s="2"/>
      <c r="M32" s="2"/>
      <c r="N32" s="2"/>
      <c r="O32" s="2"/>
      <c r="P32" s="2"/>
      <c r="Q32" s="2"/>
      <c r="R32" s="2"/>
    </row>
    <row r="33" spans="1:18" ht="63.75" thickBot="1" x14ac:dyDescent="0.3">
      <c r="A33" s="84" t="s">
        <v>202</v>
      </c>
      <c r="B33" s="85" t="s">
        <v>211</v>
      </c>
      <c r="C33" s="86" t="s">
        <v>150</v>
      </c>
      <c r="D33" s="101" t="s">
        <v>213</v>
      </c>
      <c r="E33" s="34" t="s">
        <v>175</v>
      </c>
      <c r="F33" s="34" t="s">
        <v>175</v>
      </c>
      <c r="G33" s="34" t="s">
        <v>175</v>
      </c>
      <c r="H33" s="34" t="s">
        <v>175</v>
      </c>
      <c r="I33" s="110" t="s">
        <v>215</v>
      </c>
      <c r="J33" s="87" t="s">
        <v>283</v>
      </c>
      <c r="K33" s="2"/>
      <c r="L33" s="2"/>
      <c r="M33" s="2"/>
      <c r="N33" s="2"/>
      <c r="O33" s="2"/>
      <c r="P33" s="2"/>
      <c r="Q33" s="2"/>
      <c r="R33" s="2"/>
    </row>
  </sheetData>
  <mergeCells count="10">
    <mergeCell ref="A1:J1"/>
    <mergeCell ref="A2:J2"/>
    <mergeCell ref="A3:A4"/>
    <mergeCell ref="C3:C4"/>
    <mergeCell ref="D3:D4"/>
    <mergeCell ref="E3:E4"/>
    <mergeCell ref="F3:H3"/>
    <mergeCell ref="I3:I4"/>
    <mergeCell ref="J3:J4"/>
    <mergeCell ref="B3:B4"/>
  </mergeCells>
  <pageMargins left="0.31496062992125984" right="0.31496062992125984" top="0.35433070866141736" bottom="0.35433070866141736" header="0.31496062992125984" footer="0.31496062992125984"/>
  <pageSetup paperSize="9" scale="65" orientation="landscape"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бюджет </vt:lpstr>
      <vt:lpstr>прайс-лист</vt:lpstr>
      <vt:lpstr>матрица индикаторов</vt:lpstr>
      <vt:lpstr>'бюджет '!Область_печати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toktogulova</dc:creator>
  <cp:lastModifiedBy>Gigabyte</cp:lastModifiedBy>
  <cp:lastPrinted>2014-12-12T06:59:39Z</cp:lastPrinted>
  <dcterms:created xsi:type="dcterms:W3CDTF">2014-02-26T08:55:13Z</dcterms:created>
  <dcterms:modified xsi:type="dcterms:W3CDTF">2014-12-22T04:26:07Z</dcterms:modified>
</cp:coreProperties>
</file>